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5.xml" ContentType="application/vnd.openxmlformats-officedocument.drawing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6.xml" ContentType="application/vnd.openxmlformats-officedocument.drawing+xml"/>
  <Override PartName="/xl/charts/chart22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7.xml" ContentType="application/vnd.openxmlformats-officedocument.drawing+xml"/>
  <Override PartName="/xl/charts/chart23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4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5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8.xml" ContentType="application/vnd.openxmlformats-officedocument.drawing+xml"/>
  <Override PartName="/xl/charts/chart26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7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8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9.xml" ContentType="application/vnd.openxmlformats-officedocument.drawing+xml"/>
  <Override PartName="/xl/charts/chart29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10.xml" ContentType="application/vnd.openxmlformats-officedocument.drawing+xml"/>
  <Override PartName="/xl/charts/chart30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1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2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3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11.xml" ContentType="application/vnd.openxmlformats-officedocument.drawing+xml"/>
  <Override PartName="/xl/charts/chart34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2.xml" ContentType="application/vnd.openxmlformats-officedocument.drawing+xml"/>
  <Override PartName="/xl/charts/chart35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13.xml" ContentType="application/vnd.openxmlformats-officedocument.drawing+xml"/>
  <Override PartName="/xl/charts/chart36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7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8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9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T:\Unitat AM i AC\OAC\OAC\Control treball OAC\Control any 2025\"/>
    </mc:Choice>
  </mc:AlternateContent>
  <xr:revisionPtr revIDLastSave="0" documentId="13_ncr:1_{778BD3A7-6D32-48E1-A5C1-2772175945FF}" xr6:coauthVersionLast="47" xr6:coauthVersionMax="47" xr10:uidLastSave="{00000000-0000-0000-0000-000000000000}"/>
  <bookViews>
    <workbookView xWindow="-120" yWindow="-120" windowWidth="29040" windowHeight="15720" tabRatio="601" activeTab="2" xr2:uid="{00000000-000D-0000-FFFF-FFFF00000000}"/>
  </bookViews>
  <sheets>
    <sheet name="Canals d'atenció " sheetId="21" r:id="rId1"/>
    <sheet name="Comparativa tramit per canals" sheetId="33" r:id="rId2"/>
    <sheet name="Comparativa tipus cues i Tràmit" sheetId="34" r:id="rId3"/>
    <sheet name="Per hores i cues" sheetId="1" r:id="rId4"/>
    <sheet name="per mesos i cues" sheetId="14" r:id="rId5"/>
    <sheet name="Tipus atenció telefònica" sheetId="5" r:id="rId6"/>
    <sheet name="Trucades ateses" sheetId="4" r:id="rId7"/>
    <sheet name="Dades CCenter" sheetId="28" r:id="rId8"/>
    <sheet name="per tràmits i departaments" sheetId="17" r:id="rId9"/>
    <sheet name="Via Oberta" sheetId="22" r:id="rId10"/>
    <sheet name="Volant en un clic" sheetId="41" r:id="rId11"/>
    <sheet name="Seu electrònica" sheetId="9" r:id="rId12"/>
    <sheet name="Comparativa Seu electrònica" sheetId="10" r:id="rId13"/>
    <sheet name="Comparativa Whatsapp" sheetId="32" r:id="rId14"/>
    <sheet name="Registre " sheetId="26" state="hidden" r:id="rId15"/>
    <sheet name="Registre per tipus entrada" sheetId="31" r:id="rId16"/>
  </sheets>
  <externalReferences>
    <externalReference r:id="rId17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0" l="1"/>
  <c r="G57" i="41" l="1"/>
  <c r="C17" i="10"/>
  <c r="Z13" i="10"/>
  <c r="F8" i="9" l="1"/>
  <c r="E8" i="9"/>
  <c r="C6" i="9"/>
  <c r="C8" i="9" s="1"/>
  <c r="J34" i="5"/>
  <c r="G56" i="41"/>
  <c r="F56" i="41"/>
  <c r="E56" i="41"/>
  <c r="E59" i="41" s="1"/>
  <c r="D12" i="10"/>
  <c r="D7" i="9" l="1"/>
  <c r="D5" i="9"/>
  <c r="D6" i="9"/>
  <c r="F59" i="41"/>
  <c r="D8" i="9" l="1"/>
  <c r="D15" i="21" l="1"/>
  <c r="Q15" i="41" l="1"/>
  <c r="W24" i="4" l="1"/>
  <c r="X24" i="4"/>
  <c r="R5" i="4"/>
  <c r="R4" i="4"/>
  <c r="S12" i="28"/>
  <c r="S10" i="28"/>
  <c r="S9" i="28"/>
  <c r="S8" i="28"/>
  <c r="S7" i="28"/>
  <c r="S6" i="28"/>
  <c r="S5" i="28"/>
  <c r="S4" i="28"/>
  <c r="S3" i="28"/>
  <c r="G40" i="34" l="1"/>
  <c r="H40" i="34" s="1"/>
  <c r="H24" i="34"/>
  <c r="V40" i="34"/>
  <c r="W40" i="34" s="1"/>
  <c r="U32" i="34"/>
  <c r="M49" i="34"/>
  <c r="N49" i="34"/>
  <c r="P38" i="1"/>
  <c r="P14" i="1"/>
  <c r="C8" i="1"/>
  <c r="D8" i="1"/>
  <c r="E8" i="1"/>
  <c r="F8" i="1"/>
  <c r="G8" i="1"/>
  <c r="H8" i="1"/>
  <c r="I8" i="1"/>
  <c r="J8" i="1"/>
  <c r="K8" i="1"/>
  <c r="L8" i="1"/>
  <c r="M8" i="1"/>
  <c r="N8" i="1"/>
  <c r="B8" i="1"/>
  <c r="R8" i="1"/>
  <c r="Q8" i="1"/>
  <c r="C30" i="1"/>
  <c r="D30" i="1"/>
  <c r="E30" i="1"/>
  <c r="F30" i="1"/>
  <c r="G30" i="1"/>
  <c r="H30" i="1"/>
  <c r="I30" i="1"/>
  <c r="J30" i="1"/>
  <c r="K30" i="1"/>
  <c r="L30" i="1"/>
  <c r="M30" i="1"/>
  <c r="N30" i="1"/>
  <c r="B30" i="1"/>
  <c r="Q30" i="1" s="1"/>
  <c r="C6" i="1"/>
  <c r="D6" i="1"/>
  <c r="E6" i="1"/>
  <c r="F6" i="1"/>
  <c r="G6" i="1"/>
  <c r="H6" i="1"/>
  <c r="I6" i="1"/>
  <c r="J6" i="1"/>
  <c r="K6" i="1"/>
  <c r="L6" i="1"/>
  <c r="M6" i="1"/>
  <c r="N6" i="1"/>
  <c r="B6" i="1"/>
  <c r="I18" i="31"/>
  <c r="O8" i="1" l="1"/>
  <c r="R30" i="1"/>
  <c r="O6" i="1"/>
  <c r="O16" i="1"/>
  <c r="O18" i="1"/>
  <c r="O20" i="1"/>
  <c r="O14" i="1"/>
  <c r="M45" i="34"/>
  <c r="M46" i="34"/>
  <c r="M47" i="34"/>
  <c r="M48" i="34"/>
  <c r="M44" i="34"/>
  <c r="E15" i="14"/>
  <c r="S8" i="1" l="1"/>
  <c r="N44" i="34" l="1"/>
  <c r="N45" i="34"/>
  <c r="N46" i="34"/>
  <c r="N47" i="34"/>
  <c r="N48" i="34"/>
  <c r="F8" i="26" l="1"/>
  <c r="F9" i="26"/>
  <c r="F10" i="26"/>
  <c r="F11" i="26"/>
  <c r="F12" i="26"/>
  <c r="F13" i="26"/>
  <c r="F14" i="26"/>
  <c r="F15" i="26"/>
  <c r="F16" i="26"/>
  <c r="F17" i="26"/>
  <c r="F18" i="26"/>
  <c r="F7" i="26"/>
  <c r="I18" i="26"/>
  <c r="U31" i="34"/>
  <c r="F19" i="26" l="1"/>
  <c r="E12" i="10"/>
  <c r="E19" i="26"/>
  <c r="D19" i="26"/>
  <c r="C19" i="26"/>
  <c r="G7" i="31"/>
  <c r="D18" i="31"/>
  <c r="G8" i="31"/>
  <c r="G9" i="31"/>
  <c r="G10" i="31"/>
  <c r="G11" i="31"/>
  <c r="G12" i="31"/>
  <c r="G13" i="31"/>
  <c r="G14" i="31"/>
  <c r="G15" i="31"/>
  <c r="G16" i="31"/>
  <c r="G17" i="31"/>
  <c r="G6" i="31"/>
  <c r="V24" i="4" l="1"/>
  <c r="V36" i="34" l="1"/>
  <c r="W36" i="34" s="1"/>
  <c r="V37" i="34"/>
  <c r="W37" i="34" s="1"/>
  <c r="V38" i="34"/>
  <c r="W38" i="34" s="1"/>
  <c r="V39" i="34"/>
  <c r="W39" i="34" s="1"/>
  <c r="V35" i="34"/>
  <c r="W35" i="34" s="1"/>
  <c r="F31" i="34" l="1"/>
  <c r="G39" i="34" l="1"/>
  <c r="H39" i="34" s="1"/>
  <c r="O44" i="1" l="1"/>
  <c r="O12" i="1"/>
  <c r="G37" i="34" l="1"/>
  <c r="H37" i="34" s="1"/>
  <c r="G38" i="34"/>
  <c r="H38" i="34" s="1"/>
  <c r="F30" i="34" l="1"/>
  <c r="F29" i="34"/>
  <c r="F36" i="34" s="1"/>
  <c r="F28" i="34"/>
  <c r="F35" i="34" s="1"/>
  <c r="F27" i="34"/>
  <c r="G36" i="34" l="1"/>
  <c r="H36" i="34"/>
  <c r="G35" i="34"/>
  <c r="H35" i="34"/>
  <c r="K15" i="14"/>
  <c r="J15" i="14"/>
  <c r="I15" i="14"/>
  <c r="H15" i="14"/>
  <c r="D15" i="14"/>
  <c r="C15" i="14"/>
  <c r="L15" i="14" l="1"/>
  <c r="F15" i="14"/>
  <c r="O30" i="1" l="1"/>
  <c r="F12" i="10"/>
  <c r="O40" i="1" l="1"/>
  <c r="O10" i="1" l="1"/>
  <c r="O48" i="1"/>
  <c r="O38" i="1"/>
  <c r="O36" i="1"/>
  <c r="O34" i="1"/>
  <c r="G12" i="10" l="1"/>
  <c r="E18" i="31" l="1"/>
  <c r="F18" i="31" l="1"/>
  <c r="G18" i="31" s="1"/>
  <c r="F19" i="31" l="1"/>
  <c r="U24" i="4"/>
  <c r="S24" i="4" l="1"/>
  <c r="T24" i="4"/>
  <c r="I12" i="10" l="1"/>
  <c r="F69" i="1" l="1"/>
  <c r="C71" i="1" l="1"/>
  <c r="D69" i="1" s="1"/>
  <c r="D68" i="1" l="1"/>
  <c r="O42" i="1"/>
  <c r="S30" i="1"/>
  <c r="F71" i="1" l="1"/>
  <c r="G69" i="1" s="1"/>
  <c r="G68" i="1" l="1"/>
</calcChain>
</file>

<file path=xl/sharedStrings.xml><?xml version="1.0" encoding="utf-8"?>
<sst xmlns="http://schemas.openxmlformats.org/spreadsheetml/2006/main" count="603" uniqueCount="289">
  <si>
    <t>VISITES</t>
  </si>
  <si>
    <t xml:space="preserve"> Hora</t>
  </si>
  <si>
    <t>Total</t>
  </si>
  <si>
    <t>OAC</t>
  </si>
  <si>
    <t>matins</t>
  </si>
  <si>
    <t>tardes</t>
  </si>
  <si>
    <t>Atenció ràpida</t>
  </si>
  <si>
    <t>Tiquet</t>
  </si>
  <si>
    <t>TRAMITACIONS</t>
  </si>
  <si>
    <t>totes</t>
  </si>
  <si>
    <t>Visites matins:</t>
  </si>
  <si>
    <t>Tramits matins:</t>
  </si>
  <si>
    <t>Visites tardes:</t>
  </si>
  <si>
    <t>Tramits tardes:</t>
  </si>
  <si>
    <t>total Visites</t>
  </si>
  <si>
    <t>total tramits:</t>
  </si>
  <si>
    <t>Accessos al menú inicial del whatsApp</t>
  </si>
  <si>
    <t>Informació municipal</t>
  </si>
  <si>
    <t>Incidències, queixes i suggeriments</t>
  </si>
  <si>
    <t>Cita prèvia</t>
  </si>
  <si>
    <t>Consultes a l'OAC</t>
  </si>
  <si>
    <t>Tràmits i gestions</t>
  </si>
  <si>
    <t>Emprenedoria, empresa i ocupació</t>
  </si>
  <si>
    <t>Les meves preferències</t>
  </si>
  <si>
    <t>Consultes OAC</t>
  </si>
  <si>
    <t>Resoltes</t>
  </si>
  <si>
    <t>Usuaris/es</t>
  </si>
  <si>
    <t xml:space="preserve">Alertes </t>
  </si>
  <si>
    <t>Missatges enviats</t>
  </si>
  <si>
    <t>Realitzades</t>
  </si>
  <si>
    <t>Conversacions*</t>
  </si>
  <si>
    <t>Interaccions**</t>
  </si>
  <si>
    <t>*Conversacions:  és quan diu "Hola" i comença a navegar</t>
  </si>
  <si>
    <t>**Interaccions:  és cada cop que accedeix a un menú</t>
  </si>
  <si>
    <t>Anul·lades(duplicades)</t>
  </si>
  <si>
    <t>juny</t>
  </si>
  <si>
    <t>juliol</t>
  </si>
  <si>
    <t>agost</t>
  </si>
  <si>
    <t>setembre</t>
  </si>
  <si>
    <t>octubre</t>
  </si>
  <si>
    <t>novembre</t>
  </si>
  <si>
    <t>desembre</t>
  </si>
  <si>
    <t>Trucades ateses</t>
  </si>
  <si>
    <t>Tràmits</t>
  </si>
  <si>
    <t>Tramitacions</t>
  </si>
  <si>
    <t>&lt;No Presentat&gt;</t>
  </si>
  <si>
    <t>Ajut menjador escoles</t>
  </si>
  <si>
    <t>Ajut per al transport d'estudiants</t>
  </si>
  <si>
    <t>Ajuts municipals d'habitatge</t>
  </si>
  <si>
    <t>Ajuts per pagar habitatge</t>
  </si>
  <si>
    <t>Alta Padró Habitants</t>
  </si>
  <si>
    <t>Alteració domicili/banc</t>
  </si>
  <si>
    <t>Autoliquidacions i cobraments</t>
  </si>
  <si>
    <t>Buscar un habitatge assequible</t>
  </si>
  <si>
    <t>Cadastre</t>
  </si>
  <si>
    <t>Canvi dades Padró Habitants</t>
  </si>
  <si>
    <t>Canvi domicili altres administracions</t>
  </si>
  <si>
    <t>Canvi domicili Padró Habitants</t>
  </si>
  <si>
    <t>Carnet autobús urbà</t>
  </si>
  <si>
    <t>Cèdules d'habitabilitat</t>
  </si>
  <si>
    <t>Certificats de pagament</t>
  </si>
  <si>
    <t>CFPAM</t>
  </si>
  <si>
    <t>Cita Prèvia</t>
  </si>
  <si>
    <t>Convocatòries places</t>
  </si>
  <si>
    <t>Gestions sobre habitatge públic</t>
  </si>
  <si>
    <t>Informacions gestions</t>
  </si>
  <si>
    <t>Justificant de béns</t>
  </si>
  <si>
    <t>Justificants i certificats de Padró</t>
  </si>
  <si>
    <t>OMIC</t>
  </si>
  <si>
    <t>Poliesportiu</t>
  </si>
  <si>
    <t>Registre d'entrades</t>
  </si>
  <si>
    <t>Registre únic</t>
  </si>
  <si>
    <t>Rehabilitació</t>
  </si>
  <si>
    <t>Renovació DNI</t>
  </si>
  <si>
    <t>Tràmits cementiri</t>
  </si>
  <si>
    <t>Any</t>
  </si>
  <si>
    <t>TOTAL</t>
  </si>
  <si>
    <t>Visites</t>
  </si>
  <si>
    <t>Atenció Seu Electrònica</t>
  </si>
  <si>
    <t>Rebut</t>
  </si>
  <si>
    <t>Justificants Padró Habitants</t>
  </si>
  <si>
    <t>%</t>
  </si>
  <si>
    <t>Gestionades</t>
  </si>
  <si>
    <t>Incomplets</t>
  </si>
  <si>
    <t>Incidències Via Pública**</t>
  </si>
  <si>
    <t>Queixes i Suggeriments</t>
  </si>
  <si>
    <t>Instància genèrica*</t>
  </si>
  <si>
    <t>Instància genèrica</t>
  </si>
  <si>
    <t>Instàncies</t>
  </si>
  <si>
    <t>GENER</t>
  </si>
  <si>
    <t>FEBRER</t>
  </si>
  <si>
    <t>ABRIL</t>
  </si>
  <si>
    <t>JUNY</t>
  </si>
  <si>
    <t>JULIOL</t>
  </si>
  <si>
    <t>AGOST</t>
  </si>
  <si>
    <t>OCTUBRE</t>
  </si>
  <si>
    <t>NOVEMBRE</t>
  </si>
  <si>
    <t>DESEMBRE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</si>
  <si>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</si>
  <si>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</si>
  <si>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</si>
  <si>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</si>
  <si>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</si>
  <si>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</si>
  <si>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</si>
  <si>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</si>
  <si>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Octubre</t>
  </si>
  <si>
    <t>Novembre</t>
  </si>
  <si>
    <t>Desembre</t>
  </si>
  <si>
    <t>gener</t>
  </si>
  <si>
    <t>març</t>
  </si>
  <si>
    <t>abril</t>
  </si>
  <si>
    <t>MARÇ</t>
  </si>
  <si>
    <t>MAIG</t>
  </si>
  <si>
    <t>febrer</t>
  </si>
  <si>
    <t>maig</t>
  </si>
  <si>
    <t>Cens animals</t>
  </si>
  <si>
    <t>Habitatge</t>
  </si>
  <si>
    <t>Cementiri</t>
  </si>
  <si>
    <t>Gestionats</t>
  </si>
  <si>
    <t xml:space="preserve"> Urbanisme i Mobilitat</t>
  </si>
  <si>
    <t>Informacions i diversos OAC</t>
  </si>
  <si>
    <t>Comunicació domicili a altres Administracions</t>
  </si>
  <si>
    <t>Educació</t>
  </si>
  <si>
    <t>Esports</t>
  </si>
  <si>
    <t>Recursos Humans</t>
  </si>
  <si>
    <t>Salut Pública / OMIC</t>
  </si>
  <si>
    <t>Gent Gran</t>
  </si>
  <si>
    <t>Extres</t>
  </si>
  <si>
    <t>Temps Mig d'atenció (h:mm:sg)</t>
  </si>
  <si>
    <t>Acció Social/Comunitat i Persones</t>
  </si>
  <si>
    <t>Mes</t>
  </si>
  <si>
    <t>Presencial</t>
  </si>
  <si>
    <t>Registre EACAT</t>
  </si>
  <si>
    <t>Telemàtic</t>
  </si>
  <si>
    <t>16 al 31 març</t>
  </si>
  <si>
    <t>Alta, canvis i justificants del Padró d'Habitants</t>
  </si>
  <si>
    <t>Consultes WhatsApp</t>
  </si>
  <si>
    <r>
      <rPr>
        <b/>
        <sz val="10"/>
        <color rgb="FF000000"/>
        <rFont val="Arial"/>
        <family val="2"/>
      </rPr>
      <t>Registre úni</t>
    </r>
    <r>
      <rPr>
        <sz val="10"/>
        <color rgb="FF000000"/>
        <rFont val="Arial"/>
        <family val="2"/>
      </rPr>
      <t>c</t>
    </r>
    <r>
      <rPr>
        <sz val="10"/>
        <color rgb="FF000000"/>
        <rFont val="Calibri"/>
        <family val="2"/>
        <scheme val="minor"/>
      </rPr>
      <t xml:space="preserve"> </t>
    </r>
    <r>
      <rPr>
        <sz val="9"/>
        <color rgb="FF000000"/>
        <rFont val="Calibri"/>
        <family val="2"/>
        <scheme val="minor"/>
      </rPr>
      <t>(intercanvi registre entre Administracions Públiques)</t>
    </r>
  </si>
  <si>
    <t>Tràmits Seu Electrònica*</t>
  </si>
  <si>
    <t>Atenció presencial</t>
  </si>
  <si>
    <t>Atenció telefònica</t>
  </si>
  <si>
    <t>Canal d'atenció</t>
  </si>
  <si>
    <t xml:space="preserve"> Servei Via Oberta</t>
  </si>
  <si>
    <t>Trucades rebudes en estat obert</t>
  </si>
  <si>
    <t>Trucades ateses sense espera</t>
  </si>
  <si>
    <t>Trucades ateses amb espera</t>
  </si>
  <si>
    <t>Trucades no ateses per manca de recursos</t>
  </si>
  <si>
    <t>Espera màxima</t>
  </si>
  <si>
    <t>Temps mig de conversació</t>
  </si>
  <si>
    <t>Nivell d'atenció</t>
  </si>
  <si>
    <t>Eficiència</t>
  </si>
  <si>
    <t>Dades WhatsApp - 1 de setembre 2021 a 31 de desembre de 2021</t>
  </si>
  <si>
    <t>Totes</t>
  </si>
  <si>
    <t>&lt;Traspàs entre taules&gt;</t>
  </si>
  <si>
    <t>Activitats Gent Gran</t>
  </si>
  <si>
    <t>Ajut escola bressol</t>
  </si>
  <si>
    <t>Idcat/idcatMòbil</t>
  </si>
  <si>
    <t>Zona estacionament regulat</t>
  </si>
  <si>
    <t>Ajuts infància:  llibres curs  i activitats estiu</t>
  </si>
  <si>
    <t>PRESENCIAL</t>
  </si>
  <si>
    <t>TELEMÀTIC</t>
  </si>
  <si>
    <t>EACAT</t>
  </si>
  <si>
    <t>TOTALS</t>
  </si>
  <si>
    <t>EACAT-FACTURES</t>
  </si>
  <si>
    <t>SETEMBRE</t>
  </si>
  <si>
    <t xml:space="preserve">Setembre </t>
  </si>
  <si>
    <t>tot.</t>
  </si>
  <si>
    <t>Med.</t>
  </si>
  <si>
    <t>Màx.</t>
  </si>
  <si>
    <t>total</t>
  </si>
  <si>
    <t>  %</t>
  </si>
  <si>
    <t>Participació ciutadana</t>
  </si>
  <si>
    <t>Alertes </t>
  </si>
  <si>
    <t>Dades WhatsApp - 2022</t>
  </si>
  <si>
    <t>Alta usuaris (nous)</t>
  </si>
  <si>
    <t>Interaccions*</t>
  </si>
  <si>
    <t>Resoltas</t>
  </si>
  <si>
    <t>Anul·lades (duplicades)</t>
  </si>
  <si>
    <t xml:space="preserve">Missatges enviats </t>
  </si>
  <si>
    <t>Justificants PH</t>
  </si>
  <si>
    <t>Registre telemàtic i EACAT</t>
  </si>
  <si>
    <t>telefònic (inici 03/2020)</t>
  </si>
  <si>
    <t>Sense cita</t>
  </si>
  <si>
    <t>Cita</t>
  </si>
  <si>
    <t>En blanc</t>
  </si>
  <si>
    <t>* s'ha sumat a total Presencial</t>
  </si>
  <si>
    <t>Tramitats</t>
  </si>
  <si>
    <t>AJUTS</t>
  </si>
  <si>
    <t>HABITATGE</t>
  </si>
  <si>
    <t>INFORMACIONS SERVEIS I TRÀMITS</t>
  </si>
  <si>
    <t>PADRÓ D'HABITANTS</t>
  </si>
  <si>
    <t>Trucades</t>
  </si>
  <si>
    <t>Ajuts infància:  llibres curs  i activitats Fakaló</t>
  </si>
  <si>
    <t>AnyDesk</t>
  </si>
  <si>
    <t>Bonificacions taxa escombreries</t>
  </si>
  <si>
    <t>Cens electoral</t>
  </si>
  <si>
    <t>Deixalleria/recollida mobles</t>
  </si>
  <si>
    <t>EBAS</t>
  </si>
  <si>
    <t>Informació i cita Diputació</t>
  </si>
  <si>
    <t>Informacions altres administracions</t>
  </si>
  <si>
    <t>Llicències</t>
  </si>
  <si>
    <t>Matrícules escolars</t>
  </si>
  <si>
    <t>Mudances i ocupacions via pública</t>
  </si>
  <si>
    <t>Preinscripció i matrícula Escoles Bressol</t>
  </si>
  <si>
    <t>Responsabilitat patrimonial</t>
  </si>
  <si>
    <t>Targeta aparcament discapacitat</t>
  </si>
  <si>
    <t>Dades WhatsApp - 2023</t>
  </si>
  <si>
    <t>2021*</t>
  </si>
  <si>
    <t>Manteniment</t>
  </si>
  <si>
    <t>Activitats G.Gran</t>
  </si>
  <si>
    <t>Ajuts</t>
  </si>
  <si>
    <t>Alta usuaris/es</t>
  </si>
  <si>
    <t>SUPORT TRAMITACIÓ I CERTIFICATS ELECTRÒNICS</t>
  </si>
  <si>
    <t>TOTAL VISITES</t>
  </si>
  <si>
    <t>Emissió IdCAT i idCAT móbil</t>
  </si>
  <si>
    <t>Comparativa anual</t>
  </si>
  <si>
    <t>Bus</t>
  </si>
  <si>
    <t>Sense cita suma Tiquet, activitat G.Gran, Ajuts i Bus</t>
  </si>
  <si>
    <t>total tràmits</t>
  </si>
  <si>
    <t>dies</t>
  </si>
  <si>
    <t>ATENCIÓ TELEFÒNICA</t>
  </si>
  <si>
    <t>CONSULTA I ASSESSORAMENT</t>
  </si>
  <si>
    <t>CONSULTA I TRÀMIT</t>
  </si>
  <si>
    <t>Representacions "Representa"</t>
  </si>
  <si>
    <t>Sol·licitud inscripció promoció HPO pl. Nova</t>
  </si>
  <si>
    <t>-</t>
  </si>
  <si>
    <t>Dades WhatsApp - 2024</t>
  </si>
  <si>
    <t>% Telemàtic</t>
  </si>
  <si>
    <t>Factures</t>
  </si>
  <si>
    <t xml:space="preserve">FACTURES </t>
  </si>
  <si>
    <t>Serveis Generals</t>
  </si>
  <si>
    <t>Hisenda</t>
  </si>
  <si>
    <t>8h</t>
  </si>
  <si>
    <t>9h</t>
  </si>
  <si>
    <t>10h</t>
  </si>
  <si>
    <t>11h</t>
  </si>
  <si>
    <t>12h</t>
  </si>
  <si>
    <t>13h</t>
  </si>
  <si>
    <t>14h</t>
  </si>
  <si>
    <t>15h</t>
  </si>
  <si>
    <t>16h</t>
  </si>
  <si>
    <t>17h</t>
  </si>
  <si>
    <t>18h</t>
  </si>
  <si>
    <t>19h</t>
  </si>
  <si>
    <t>20h</t>
  </si>
  <si>
    <t>Dades de l'AOC de Canvi domicili i Emissió Idcat</t>
  </si>
  <si>
    <t>Matrícules</t>
  </si>
  <si>
    <t>Sense cita suma Tiquet, activitat G.Gran, Ajuts, Bus i Matrícules</t>
  </si>
  <si>
    <t>Sense trucades</t>
  </si>
  <si>
    <r>
      <t>Sense cita</t>
    </r>
    <r>
      <rPr>
        <b/>
        <sz val="9"/>
        <color theme="1"/>
        <rFont val="Calibri"/>
        <family val="2"/>
        <scheme val="minor"/>
      </rPr>
      <t>(extres i AR)</t>
    </r>
  </si>
  <si>
    <t>Cites(3618)</t>
  </si>
  <si>
    <t>Atenció ràpida(8932)</t>
  </si>
  <si>
    <t>Extres(7952)</t>
  </si>
  <si>
    <t>Cites(8750)</t>
  </si>
  <si>
    <t>Atenció ràpida(12936)</t>
  </si>
  <si>
    <t>Extres(15434)</t>
  </si>
  <si>
    <t>Telefònic(14652)</t>
  </si>
  <si>
    <t>Atenció telefònica 2025</t>
  </si>
  <si>
    <t>totals 2025</t>
  </si>
  <si>
    <t>Totals 2025</t>
  </si>
  <si>
    <t>Recollida selectiva</t>
  </si>
  <si>
    <t>Saques fracció vegetal</t>
  </si>
  <si>
    <t>Subministrament aigua</t>
  </si>
  <si>
    <t>DADES 2025</t>
  </si>
  <si>
    <t>Tràmits 2025</t>
  </si>
  <si>
    <t>ATENCIÓ PRESENCIAL 2025</t>
  </si>
  <si>
    <t>Dades Seu Electrònica 2025</t>
  </si>
  <si>
    <t xml:space="preserve">Queixes </t>
  </si>
  <si>
    <t>Gestió telemàtica de l’ OAC 2025</t>
  </si>
  <si>
    <t>On Votar</t>
  </si>
  <si>
    <t>Aparcaments</t>
  </si>
  <si>
    <t>Guies del municipi</t>
  </si>
  <si>
    <t>Programa de Nadal</t>
  </si>
  <si>
    <t>Usuarios/es</t>
  </si>
  <si>
    <t>Conversaciones</t>
  </si>
  <si>
    <t>Interacciones</t>
  </si>
  <si>
    <t>Resueltas</t>
  </si>
  <si>
    <t>Anuladas (duplicades)</t>
  </si>
  <si>
    <t>Dades WhatsApp - 2025</t>
  </si>
  <si>
    <t>Presencial (5711)</t>
  </si>
  <si>
    <t>EACAT (4951)</t>
  </si>
  <si>
    <t>Telemàtic (9957)</t>
  </si>
  <si>
    <t>%sense cita</t>
  </si>
  <si>
    <t>% sense cita</t>
  </si>
  <si>
    <t>Seu Electrònica</t>
  </si>
  <si>
    <t>*Instàncies i Queixes i Suggeriments</t>
  </si>
  <si>
    <t>Volant en un clic</t>
  </si>
  <si>
    <t xml:space="preserve"> EACAT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</si>
</sst>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"/>
    <numFmt numFmtId="165" formatCode="[=0]?;[&lt;4.16666666666667][hh]:mm:ss;[hh]:mm"/>
    <numFmt numFmtId="166" formatCode="[&lt;0]&quot;&quot;;0%"/>
    <numFmt numFmtId="167" formatCode="0;[Red]0"/>
  </numFmts>
  <fonts count="4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9"/>
      <color rgb="FFFF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  <charset val="204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rgb="FFFFFFFF"/>
      <name val="Calibri"/>
      <family val="2"/>
    </font>
    <font>
      <b/>
      <sz val="10"/>
      <color rgb="FF000000"/>
      <name val="Calibri"/>
      <family val="2"/>
    </font>
    <font>
      <b/>
      <sz val="12"/>
      <color rgb="FF000000"/>
      <name val="Calibri"/>
      <family val="2"/>
    </font>
    <font>
      <i/>
      <sz val="11"/>
      <color rgb="FF000000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rgb="FF333333"/>
      <name val="Arial"/>
      <family val="2"/>
    </font>
    <font>
      <b/>
      <sz val="11"/>
      <color rgb="FF333333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Aptos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EEF1F5"/>
        <bgColor indexed="64"/>
      </patternFill>
    </fill>
    <fill>
      <patternFill patternType="solid">
        <fgColor rgb="FF00B0F0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D0D7E5"/>
      </left>
      <right style="medium">
        <color rgb="FFD0D7E5"/>
      </right>
      <top style="medium">
        <color rgb="FFD0D7E5"/>
      </top>
      <bottom style="medium">
        <color rgb="FFD0D7E5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D0D7E5"/>
      </right>
      <top style="medium">
        <color rgb="FFD0D7E5"/>
      </top>
      <bottom style="medium">
        <color rgb="FFD0D7E5"/>
      </bottom>
      <diagonal/>
    </border>
    <border>
      <left style="medium">
        <color rgb="FFD0D7E5"/>
      </left>
      <right style="thin">
        <color rgb="FF000000"/>
      </right>
      <top style="medium">
        <color rgb="FFD0D7E5"/>
      </top>
      <bottom style="medium">
        <color rgb="FFD0D7E5"/>
      </bottom>
      <diagonal/>
    </border>
    <border>
      <left style="thin">
        <color rgb="FF000000"/>
      </left>
      <right style="medium">
        <color rgb="FFD0D7E5"/>
      </right>
      <top style="medium">
        <color rgb="FFD0D7E5"/>
      </top>
      <bottom style="thin">
        <color rgb="FF000000"/>
      </bottom>
      <diagonal/>
    </border>
    <border>
      <left style="medium">
        <color rgb="FFD0D7E5"/>
      </left>
      <right style="medium">
        <color rgb="FFD0D7E5"/>
      </right>
      <top style="medium">
        <color rgb="FFD0D7E5"/>
      </top>
      <bottom style="thin">
        <color rgb="FF000000"/>
      </bottom>
      <diagonal/>
    </border>
    <border>
      <left style="medium">
        <color rgb="FFD0D7E5"/>
      </left>
      <right style="thin">
        <color rgb="FF000000"/>
      </right>
      <top style="medium">
        <color rgb="FFD0D7E5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rgb="FF8EAADB"/>
      </bottom>
      <diagonal/>
    </border>
    <border>
      <left/>
      <right style="medium">
        <color rgb="FF8EAADB"/>
      </right>
      <top/>
      <bottom style="medium">
        <color rgb="FF8EAADB"/>
      </bottom>
      <diagonal/>
    </border>
    <border>
      <left style="medium">
        <color rgb="FFE7ECF1"/>
      </left>
      <right style="medium">
        <color rgb="FFE7ECF1"/>
      </right>
      <top style="medium">
        <color rgb="FFE7ECF1"/>
      </top>
      <bottom style="medium">
        <color rgb="FFE7ECF1"/>
      </bottom>
      <diagonal/>
    </border>
    <border>
      <left/>
      <right style="medium">
        <color rgb="FFE7ECF1"/>
      </right>
      <top style="medium">
        <color rgb="FFE7ECF1"/>
      </top>
      <bottom style="medium">
        <color rgb="FFE7ECF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ck">
        <color rgb="FFF4B083"/>
      </bottom>
      <diagonal/>
    </border>
    <border>
      <left/>
      <right style="medium">
        <color rgb="FFF4B083"/>
      </right>
      <top/>
      <bottom style="medium">
        <color rgb="FFF4B083"/>
      </bottom>
      <diagonal/>
    </border>
    <border>
      <left/>
      <right/>
      <top/>
      <bottom style="medium">
        <color rgb="FFF4B083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2" fillId="6" borderId="0"/>
    <xf numFmtId="9" fontId="4" fillId="0" borderId="0" applyFont="0" applyFill="0" applyBorder="0" applyAlignment="0" applyProtection="0"/>
    <xf numFmtId="165" fontId="30" fillId="0" borderId="0" applyFont="0" applyFill="0" applyBorder="0" applyAlignment="0" applyProtection="0"/>
  </cellStyleXfs>
  <cellXfs count="359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1" xfId="0" applyBorder="1" applyAlignment="1">
      <alignment wrapText="1"/>
    </xf>
    <xf numFmtId="0" fontId="0" fillId="0" borderId="2" xfId="0" applyBorder="1"/>
    <xf numFmtId="9" fontId="0" fillId="0" borderId="3" xfId="0" applyNumberFormat="1" applyBorder="1"/>
    <xf numFmtId="9" fontId="0" fillId="0" borderId="4" xfId="0" applyNumberFormat="1" applyBorder="1"/>
    <xf numFmtId="0" fontId="0" fillId="0" borderId="5" xfId="0" applyBorder="1" applyAlignment="1">
      <alignment wrapText="1"/>
    </xf>
    <xf numFmtId="0" fontId="0" fillId="0" borderId="6" xfId="0" applyBorder="1"/>
    <xf numFmtId="9" fontId="0" fillId="0" borderId="7" xfId="0" applyNumberFormat="1" applyBorder="1"/>
    <xf numFmtId="9" fontId="0" fillId="0" borderId="8" xfId="0" applyNumberFormat="1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15" xfId="0" applyFont="1" applyBorder="1" applyAlignment="1">
      <alignment horizontal="center" vertical="center"/>
    </xf>
    <xf numFmtId="0" fontId="0" fillId="0" borderId="1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5" xfId="0" applyBorder="1"/>
    <xf numFmtId="0" fontId="1" fillId="5" borderId="14" xfId="0" applyFont="1" applyFill="1" applyBorder="1" applyAlignment="1">
      <alignment horizontal="left" vertical="center"/>
    </xf>
    <xf numFmtId="0" fontId="1" fillId="5" borderId="14" xfId="0" applyFont="1" applyFill="1" applyBorder="1"/>
    <xf numFmtId="0" fontId="0" fillId="0" borderId="4" xfId="0" applyBorder="1"/>
    <xf numFmtId="0" fontId="1" fillId="5" borderId="20" xfId="0" applyFont="1" applyFill="1" applyBorder="1"/>
    <xf numFmtId="0" fontId="1" fillId="5" borderId="21" xfId="0" applyFont="1" applyFill="1" applyBorder="1"/>
    <xf numFmtId="0" fontId="1" fillId="3" borderId="13" xfId="0" applyFont="1" applyFill="1" applyBorder="1" applyAlignment="1">
      <alignment horizontal="center" wrapText="1"/>
    </xf>
    <xf numFmtId="0" fontId="0" fillId="0" borderId="24" xfId="0" applyBorder="1"/>
    <xf numFmtId="21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3" borderId="0" xfId="0" applyFill="1"/>
    <xf numFmtId="0" fontId="0" fillId="7" borderId="0" xfId="0" applyFill="1"/>
    <xf numFmtId="0" fontId="0" fillId="0" borderId="0" xfId="2" applyNumberFormat="1" applyFont="1"/>
    <xf numFmtId="0" fontId="1" fillId="0" borderId="13" xfId="0" applyFont="1" applyBorder="1"/>
    <xf numFmtId="0" fontId="0" fillId="0" borderId="19" xfId="0" applyBorder="1"/>
    <xf numFmtId="0" fontId="0" fillId="0" borderId="37" xfId="0" applyBorder="1"/>
    <xf numFmtId="0" fontId="9" fillId="0" borderId="13" xfId="0" applyFont="1" applyBorder="1" applyAlignment="1">
      <alignment wrapText="1"/>
    </xf>
    <xf numFmtId="0" fontId="7" fillId="0" borderId="0" xfId="0" applyFont="1"/>
    <xf numFmtId="9" fontId="0" fillId="0" borderId="0" xfId="2" applyFont="1" applyFill="1" applyBorder="1"/>
    <xf numFmtId="0" fontId="11" fillId="0" borderId="20" xfId="0" applyFont="1" applyBorder="1" applyAlignment="1">
      <alignment wrapText="1"/>
    </xf>
    <xf numFmtId="0" fontId="0" fillId="0" borderId="39" xfId="0" applyBorder="1"/>
    <xf numFmtId="9" fontId="0" fillId="0" borderId="39" xfId="2" applyFont="1" applyBorder="1" applyAlignment="1">
      <alignment horizontal="center"/>
    </xf>
    <xf numFmtId="0" fontId="0" fillId="0" borderId="21" xfId="0" applyBorder="1"/>
    <xf numFmtId="0" fontId="10" fillId="0" borderId="1" xfId="0" applyFont="1" applyBorder="1" applyAlignment="1">
      <alignment wrapText="1"/>
    </xf>
    <xf numFmtId="0" fontId="0" fillId="0" borderId="40" xfId="0" applyBorder="1"/>
    <xf numFmtId="0" fontId="0" fillId="0" borderId="22" xfId="0" applyBorder="1" applyAlignment="1">
      <alignment horizontal="right"/>
    </xf>
    <xf numFmtId="0" fontId="0" fillId="0" borderId="28" xfId="0" applyBorder="1"/>
    <xf numFmtId="0" fontId="0" fillId="0" borderId="41" xfId="0" applyBorder="1"/>
    <xf numFmtId="0" fontId="0" fillId="0" borderId="42" xfId="0" applyBorder="1"/>
    <xf numFmtId="0" fontId="0" fillId="0" borderId="19" xfId="0" applyBorder="1" applyAlignment="1">
      <alignment horizontal="right"/>
    </xf>
    <xf numFmtId="0" fontId="0" fillId="0" borderId="43" xfId="0" applyBorder="1"/>
    <xf numFmtId="9" fontId="0" fillId="0" borderId="43" xfId="2" applyFont="1" applyBorder="1"/>
    <xf numFmtId="0" fontId="0" fillId="0" borderId="0" xfId="2" applyNumberFormat="1" applyFont="1" applyFill="1" applyBorder="1"/>
    <xf numFmtId="0" fontId="12" fillId="0" borderId="0" xfId="0" applyFont="1" applyAlignment="1">
      <alignment wrapText="1"/>
    </xf>
    <xf numFmtId="0" fontId="0" fillId="0" borderId="0" xfId="2" applyNumberFormat="1" applyFont="1" applyBorder="1"/>
    <xf numFmtId="0" fontId="10" fillId="0" borderId="0" xfId="0" applyFont="1" applyAlignment="1">
      <alignment wrapText="1"/>
    </xf>
    <xf numFmtId="0" fontId="5" fillId="0" borderId="0" xfId="0" applyFont="1"/>
    <xf numFmtId="9" fontId="0" fillId="0" borderId="0" xfId="2" applyFont="1" applyBorder="1"/>
    <xf numFmtId="0" fontId="7" fillId="0" borderId="13" xfId="0" applyFont="1" applyBorder="1"/>
    <xf numFmtId="0" fontId="11" fillId="0" borderId="0" xfId="0" applyFont="1" applyAlignment="1">
      <alignment wrapText="1"/>
    </xf>
    <xf numFmtId="0" fontId="13" fillId="0" borderId="29" xfId="0" applyFont="1" applyBorder="1" applyAlignment="1">
      <alignment wrapText="1"/>
    </xf>
    <xf numFmtId="0" fontId="10" fillId="0" borderId="31" xfId="0" applyFont="1" applyBorder="1" applyAlignment="1">
      <alignment wrapText="1"/>
    </xf>
    <xf numFmtId="0" fontId="10" fillId="0" borderId="44" xfId="0" applyFont="1" applyBorder="1" applyAlignment="1">
      <alignment wrapText="1"/>
    </xf>
    <xf numFmtId="0" fontId="0" fillId="0" borderId="44" xfId="0" applyBorder="1"/>
    <xf numFmtId="0" fontId="0" fillId="0" borderId="35" xfId="0" applyBorder="1"/>
    <xf numFmtId="0" fontId="1" fillId="0" borderId="13" xfId="0" applyFont="1" applyBorder="1" applyAlignment="1">
      <alignment horizontal="right"/>
    </xf>
    <xf numFmtId="0" fontId="1" fillId="0" borderId="36" xfId="0" applyFont="1" applyBorder="1" applyAlignment="1">
      <alignment horizontal="right"/>
    </xf>
    <xf numFmtId="0" fontId="1" fillId="0" borderId="46" xfId="0" applyFont="1" applyBorder="1"/>
    <xf numFmtId="0" fontId="0" fillId="2" borderId="0" xfId="0" applyFill="1"/>
    <xf numFmtId="0" fontId="0" fillId="8" borderId="0" xfId="0" applyFill="1"/>
    <xf numFmtId="0" fontId="0" fillId="0" borderId="13" xfId="0" applyBorder="1"/>
    <xf numFmtId="0" fontId="15" fillId="10" borderId="0" xfId="0" applyFont="1" applyFill="1"/>
    <xf numFmtId="10" fontId="0" fillId="0" borderId="0" xfId="0" applyNumberFormat="1"/>
    <xf numFmtId="0" fontId="1" fillId="0" borderId="28" xfId="0" applyFont="1" applyBorder="1"/>
    <xf numFmtId="0" fontId="0" fillId="0" borderId="45" xfId="0" applyBorder="1"/>
    <xf numFmtId="0" fontId="1" fillId="0" borderId="6" xfId="0" applyFont="1" applyBorder="1"/>
    <xf numFmtId="0" fontId="8" fillId="3" borderId="29" xfId="0" applyFont="1" applyFill="1" applyBorder="1" applyAlignment="1">
      <alignment horizontal="center"/>
    </xf>
    <xf numFmtId="0" fontId="6" fillId="0" borderId="20" xfId="0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16" fillId="0" borderId="0" xfId="0" applyFont="1"/>
    <xf numFmtId="20" fontId="11" fillId="0" borderId="0" xfId="0" applyNumberFormat="1" applyFont="1" applyAlignment="1">
      <alignment horizontal="center" wrapText="1"/>
    </xf>
    <xf numFmtId="20" fontId="10" fillId="0" borderId="0" xfId="0" applyNumberFormat="1" applyFont="1" applyAlignment="1">
      <alignment horizontal="center" wrapText="1"/>
    </xf>
    <xf numFmtId="21" fontId="0" fillId="0" borderId="8" xfId="0" applyNumberFormat="1" applyBorder="1"/>
    <xf numFmtId="21" fontId="0" fillId="0" borderId="12" xfId="0" applyNumberFormat="1" applyBorder="1"/>
    <xf numFmtId="21" fontId="0" fillId="0" borderId="4" xfId="0" applyNumberFormat="1" applyBorder="1"/>
    <xf numFmtId="0" fontId="11" fillId="0" borderId="44" xfId="0" applyFont="1" applyBorder="1" applyAlignment="1">
      <alignment wrapText="1"/>
    </xf>
    <xf numFmtId="0" fontId="8" fillId="3" borderId="26" xfId="0" applyFont="1" applyFill="1" applyBorder="1" applyAlignment="1">
      <alignment horizontal="center"/>
    </xf>
    <xf numFmtId="21" fontId="0" fillId="0" borderId="28" xfId="0" applyNumberFormat="1" applyBorder="1"/>
    <xf numFmtId="10" fontId="0" fillId="0" borderId="4" xfId="0" applyNumberFormat="1" applyBorder="1"/>
    <xf numFmtId="10" fontId="0" fillId="0" borderId="8" xfId="0" applyNumberFormat="1" applyBorder="1"/>
    <xf numFmtId="10" fontId="0" fillId="0" borderId="12" xfId="0" applyNumberFormat="1" applyBorder="1"/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/>
    <xf numFmtId="0" fontId="21" fillId="0" borderId="38" xfId="0" applyFont="1" applyBorder="1" applyAlignment="1">
      <alignment vertical="center" wrapText="1"/>
    </xf>
    <xf numFmtId="0" fontId="0" fillId="0" borderId="48" xfId="0" applyBorder="1"/>
    <xf numFmtId="0" fontId="0" fillId="0" borderId="49" xfId="0" applyBorder="1"/>
    <xf numFmtId="0" fontId="0" fillId="0" borderId="14" xfId="0" applyBorder="1"/>
    <xf numFmtId="0" fontId="1" fillId="0" borderId="1" xfId="0" applyFont="1" applyBorder="1"/>
    <xf numFmtId="0" fontId="1" fillId="0" borderId="4" xfId="0" applyFont="1" applyBorder="1"/>
    <xf numFmtId="0" fontId="8" fillId="0" borderId="6" xfId="0" applyFont="1" applyBorder="1" applyAlignment="1">
      <alignment horizontal="center" wrapText="1"/>
    </xf>
    <xf numFmtId="0" fontId="14" fillId="0" borderId="6" xfId="0" applyFont="1" applyBorder="1"/>
    <xf numFmtId="0" fontId="1" fillId="4" borderId="0" xfId="0" applyFont="1" applyFill="1" applyAlignment="1">
      <alignment horizontal="center"/>
    </xf>
    <xf numFmtId="0" fontId="1" fillId="0" borderId="9" xfId="0" applyFont="1" applyBorder="1"/>
    <xf numFmtId="0" fontId="7" fillId="0" borderId="0" xfId="0" applyFont="1" applyAlignment="1">
      <alignment horizontal="center"/>
    </xf>
    <xf numFmtId="0" fontId="0" fillId="0" borderId="19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28" xfId="0" applyBorder="1" applyAlignment="1">
      <alignment horizontal="right"/>
    </xf>
    <xf numFmtId="0" fontId="0" fillId="0" borderId="50" xfId="0" applyBorder="1"/>
    <xf numFmtId="0" fontId="1" fillId="0" borderId="19" xfId="0" applyFont="1" applyBorder="1" applyAlignment="1">
      <alignment wrapText="1"/>
    </xf>
    <xf numFmtId="0" fontId="1" fillId="3" borderId="28" xfId="0" applyFont="1" applyFill="1" applyBorder="1" applyAlignment="1">
      <alignment wrapText="1"/>
    </xf>
    <xf numFmtId="0" fontId="0" fillId="0" borderId="31" xfId="0" applyBorder="1"/>
    <xf numFmtId="164" fontId="3" fillId="6" borderId="14" xfId="1" applyNumberFormat="1" applyFont="1" applyBorder="1"/>
    <xf numFmtId="164" fontId="3" fillId="6" borderId="6" xfId="1" applyNumberFormat="1" applyFont="1" applyBorder="1"/>
    <xf numFmtId="164" fontId="29" fillId="6" borderId="31" xfId="1" applyNumberFormat="1" applyFont="1" applyBorder="1"/>
    <xf numFmtId="165" fontId="3" fillId="6" borderId="6" xfId="3" applyFont="1" applyFill="1" applyBorder="1"/>
    <xf numFmtId="0" fontId="0" fillId="0" borderId="22" xfId="0" applyBorder="1"/>
    <xf numFmtId="166" fontId="3" fillId="6" borderId="6" xfId="1" applyNumberFormat="1" applyFont="1" applyBorder="1"/>
    <xf numFmtId="0" fontId="0" fillId="0" borderId="52" xfId="0" applyBorder="1"/>
    <xf numFmtId="164" fontId="3" fillId="6" borderId="43" xfId="1" applyNumberFormat="1" applyFont="1" applyBorder="1"/>
    <xf numFmtId="0" fontId="31" fillId="0" borderId="0" xfId="0" applyFont="1"/>
    <xf numFmtId="0" fontId="18" fillId="12" borderId="38" xfId="0" applyFont="1" applyFill="1" applyBorder="1" applyAlignment="1">
      <alignment vertical="center"/>
    </xf>
    <xf numFmtId="0" fontId="18" fillId="12" borderId="30" xfId="0" applyFont="1" applyFill="1" applyBorder="1" applyAlignment="1">
      <alignment horizontal="right" vertical="center"/>
    </xf>
    <xf numFmtId="0" fontId="18" fillId="12" borderId="13" xfId="0" applyFont="1" applyFill="1" applyBorder="1" applyAlignment="1">
      <alignment vertical="center"/>
    </xf>
    <xf numFmtId="0" fontId="19" fillId="0" borderId="13" xfId="0" applyFont="1" applyBorder="1" applyAlignment="1">
      <alignment vertical="center"/>
    </xf>
    <xf numFmtId="3" fontId="19" fillId="0" borderId="25" xfId="0" applyNumberFormat="1" applyFont="1" applyBorder="1" applyAlignment="1">
      <alignment horizontal="right" vertical="center"/>
    </xf>
    <xf numFmtId="0" fontId="19" fillId="0" borderId="36" xfId="0" applyFont="1" applyBorder="1" applyAlignment="1">
      <alignment vertical="center"/>
    </xf>
    <xf numFmtId="0" fontId="19" fillId="0" borderId="34" xfId="0" applyFont="1" applyBorder="1" applyAlignment="1">
      <alignment horizontal="right" vertical="center"/>
    </xf>
    <xf numFmtId="0" fontId="19" fillId="0" borderId="22" xfId="0" applyFont="1" applyBorder="1" applyAlignment="1">
      <alignment vertical="center"/>
    </xf>
    <xf numFmtId="10" fontId="19" fillId="0" borderId="25" xfId="0" applyNumberFormat="1" applyFont="1" applyBorder="1" applyAlignment="1">
      <alignment horizontal="right" vertical="center"/>
    </xf>
    <xf numFmtId="3" fontId="19" fillId="0" borderId="34" xfId="0" applyNumberFormat="1" applyFont="1" applyBorder="1" applyAlignment="1">
      <alignment horizontal="right" vertical="center"/>
    </xf>
    <xf numFmtId="0" fontId="19" fillId="0" borderId="33" xfId="0" applyFont="1" applyBorder="1" applyAlignment="1">
      <alignment vertical="center"/>
    </xf>
    <xf numFmtId="0" fontId="19" fillId="0" borderId="36" xfId="0" applyFont="1" applyBorder="1" applyAlignment="1">
      <alignment horizontal="right" vertical="center"/>
    </xf>
    <xf numFmtId="10" fontId="19" fillId="0" borderId="34" xfId="0" applyNumberFormat="1" applyFont="1" applyBorder="1" applyAlignment="1">
      <alignment horizontal="right" vertical="center"/>
    </xf>
    <xf numFmtId="0" fontId="31" fillId="0" borderId="0" xfId="0" applyFont="1" applyAlignment="1">
      <alignment vertical="center"/>
    </xf>
    <xf numFmtId="0" fontId="19" fillId="0" borderId="51" xfId="0" applyFont="1" applyBorder="1" applyAlignment="1">
      <alignment vertical="center"/>
    </xf>
    <xf numFmtId="0" fontId="19" fillId="0" borderId="25" xfId="0" applyFont="1" applyBorder="1" applyAlignment="1">
      <alignment horizontal="right" vertical="center"/>
    </xf>
    <xf numFmtId="0" fontId="19" fillId="0" borderId="25" xfId="0" applyFont="1" applyBorder="1" applyAlignment="1">
      <alignment vertical="center"/>
    </xf>
    <xf numFmtId="0" fontId="19" fillId="0" borderId="34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18" fillId="0" borderId="26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0" fillId="0" borderId="25" xfId="0" applyBorder="1"/>
    <xf numFmtId="0" fontId="22" fillId="0" borderId="36" xfId="0" applyFont="1" applyBorder="1" applyAlignment="1">
      <alignment horizontal="right" vertical="center"/>
    </xf>
    <xf numFmtId="0" fontId="27" fillId="0" borderId="14" xfId="0" applyFont="1" applyBorder="1" applyAlignment="1">
      <alignment vertical="center" wrapText="1"/>
    </xf>
    <xf numFmtId="0" fontId="27" fillId="0" borderId="48" xfId="0" applyFont="1" applyBorder="1" applyAlignment="1">
      <alignment vertical="center" wrapText="1"/>
    </xf>
    <xf numFmtId="0" fontId="26" fillId="0" borderId="48" xfId="0" applyFont="1" applyBorder="1" applyAlignment="1">
      <alignment vertical="center" wrapText="1"/>
    </xf>
    <xf numFmtId="0" fontId="25" fillId="0" borderId="48" xfId="0" applyFont="1" applyBorder="1" applyAlignment="1">
      <alignment vertical="center" wrapText="1"/>
    </xf>
    <xf numFmtId="0" fontId="27" fillId="0" borderId="50" xfId="0" applyFont="1" applyBorder="1" applyAlignment="1">
      <alignment vertical="center" wrapText="1"/>
    </xf>
    <xf numFmtId="0" fontId="1" fillId="0" borderId="38" xfId="0" applyFont="1" applyBorder="1" applyAlignment="1">
      <alignment horizontal="center"/>
    </xf>
    <xf numFmtId="0" fontId="0" fillId="0" borderId="6" xfId="0" applyBorder="1" applyAlignment="1">
      <alignment horizontal="center"/>
    </xf>
    <xf numFmtId="3" fontId="0" fillId="0" borderId="8" xfId="0" applyNumberFormat="1" applyBorder="1"/>
    <xf numFmtId="3" fontId="0" fillId="0" borderId="12" xfId="0" applyNumberFormat="1" applyBorder="1"/>
    <xf numFmtId="0" fontId="10" fillId="0" borderId="14" xfId="0" applyFont="1" applyBorder="1" applyAlignment="1">
      <alignment wrapText="1"/>
    </xf>
    <xf numFmtId="0" fontId="10" fillId="0" borderId="49" xfId="0" applyFont="1" applyBorder="1" applyAlignment="1">
      <alignment wrapText="1"/>
    </xf>
    <xf numFmtId="0" fontId="10" fillId="0" borderId="36" xfId="0" applyFont="1" applyBorder="1" applyAlignment="1">
      <alignment wrapText="1"/>
    </xf>
    <xf numFmtId="0" fontId="0" fillId="0" borderId="32" xfId="0" applyBorder="1"/>
    <xf numFmtId="0" fontId="0" fillId="0" borderId="53" xfId="0" applyBorder="1"/>
    <xf numFmtId="0" fontId="0" fillId="0" borderId="54" xfId="0" applyBorder="1"/>
    <xf numFmtId="0" fontId="35" fillId="12" borderId="13" xfId="0" applyFont="1" applyFill="1" applyBorder="1" applyAlignment="1">
      <alignment vertical="center"/>
    </xf>
    <xf numFmtId="0" fontId="18" fillId="12" borderId="51" xfId="0" applyFont="1" applyFill="1" applyBorder="1" applyAlignment="1">
      <alignment vertical="center"/>
    </xf>
    <xf numFmtId="0" fontId="18" fillId="12" borderId="27" xfId="0" applyFont="1" applyFill="1" applyBorder="1" applyAlignment="1">
      <alignment horizontal="right" vertical="center"/>
    </xf>
    <xf numFmtId="0" fontId="35" fillId="12" borderId="36" xfId="0" applyFont="1" applyFill="1" applyBorder="1" applyAlignment="1">
      <alignment vertical="center"/>
    </xf>
    <xf numFmtId="0" fontId="1" fillId="5" borderId="29" xfId="0" applyFont="1" applyFill="1" applyBorder="1"/>
    <xf numFmtId="0" fontId="1" fillId="5" borderId="31" xfId="0" applyFont="1" applyFill="1" applyBorder="1"/>
    <xf numFmtId="0" fontId="1" fillId="0" borderId="20" xfId="0" applyFont="1" applyBorder="1"/>
    <xf numFmtId="0" fontId="19" fillId="13" borderId="55" xfId="0" applyFont="1" applyFill="1" applyBorder="1" applyAlignment="1">
      <alignment horizontal="right" vertical="center" wrapText="1"/>
    </xf>
    <xf numFmtId="0" fontId="31" fillId="13" borderId="55" xfId="0" applyFont="1" applyFill="1" applyBorder="1" applyAlignment="1">
      <alignment vertical="top" wrapText="1"/>
    </xf>
    <xf numFmtId="0" fontId="18" fillId="14" borderId="56" xfId="0" applyFont="1" applyFill="1" applyBorder="1" applyAlignment="1">
      <alignment horizontal="center" vertical="center" wrapText="1"/>
    </xf>
    <xf numFmtId="0" fontId="18" fillId="14" borderId="57" xfId="0" applyFont="1" applyFill="1" applyBorder="1" applyAlignment="1">
      <alignment horizontal="center" vertical="center" wrapText="1"/>
    </xf>
    <xf numFmtId="0" fontId="18" fillId="14" borderId="58" xfId="0" applyFont="1" applyFill="1" applyBorder="1" applyAlignment="1">
      <alignment horizontal="center" vertical="center" wrapText="1"/>
    </xf>
    <xf numFmtId="0" fontId="19" fillId="13" borderId="59" xfId="0" applyFont="1" applyFill="1" applyBorder="1" applyAlignment="1">
      <alignment vertical="center" wrapText="1"/>
    </xf>
    <xf numFmtId="0" fontId="19" fillId="13" borderId="60" xfId="0" applyFont="1" applyFill="1" applyBorder="1" applyAlignment="1">
      <alignment horizontal="right" vertical="center" wrapText="1"/>
    </xf>
    <xf numFmtId="0" fontId="36" fillId="13" borderId="61" xfId="0" applyFont="1" applyFill="1" applyBorder="1" applyAlignment="1">
      <alignment vertical="center" wrapText="1"/>
    </xf>
    <xf numFmtId="0" fontId="36" fillId="13" borderId="62" xfId="0" applyFont="1" applyFill="1" applyBorder="1" applyAlignment="1">
      <alignment horizontal="right" vertical="center" wrapText="1"/>
    </xf>
    <xf numFmtId="0" fontId="36" fillId="13" borderId="63" xfId="0" applyFont="1" applyFill="1" applyBorder="1" applyAlignment="1">
      <alignment horizontal="right" vertical="center" wrapText="1"/>
    </xf>
    <xf numFmtId="21" fontId="0" fillId="0" borderId="48" xfId="0" applyNumberFormat="1" applyBorder="1"/>
    <xf numFmtId="0" fontId="0" fillId="9" borderId="38" xfId="0" applyFill="1" applyBorder="1"/>
    <xf numFmtId="9" fontId="0" fillId="0" borderId="48" xfId="0" applyNumberFormat="1" applyBorder="1"/>
    <xf numFmtId="9" fontId="0" fillId="0" borderId="50" xfId="0" applyNumberFormat="1" applyBorder="1"/>
    <xf numFmtId="167" fontId="0" fillId="0" borderId="0" xfId="0" applyNumberFormat="1"/>
    <xf numFmtId="0" fontId="0" fillId="15" borderId="0" xfId="0" applyFill="1"/>
    <xf numFmtId="0" fontId="0" fillId="16" borderId="0" xfId="0" applyFill="1"/>
    <xf numFmtId="0" fontId="0" fillId="17" borderId="0" xfId="0" applyFill="1"/>
    <xf numFmtId="0" fontId="0" fillId="0" borderId="38" xfId="0" applyBorder="1"/>
    <xf numFmtId="0" fontId="17" fillId="0" borderId="64" xfId="0" applyFont="1" applyBorder="1"/>
    <xf numFmtId="0" fontId="17" fillId="0" borderId="39" xfId="0" applyFont="1" applyBorder="1"/>
    <xf numFmtId="0" fontId="17" fillId="0" borderId="21" xfId="0" applyFont="1" applyBorder="1"/>
    <xf numFmtId="0" fontId="17" fillId="0" borderId="1" xfId="0" applyFont="1" applyBorder="1"/>
    <xf numFmtId="0" fontId="17" fillId="0" borderId="5" xfId="0" applyFont="1" applyBorder="1"/>
    <xf numFmtId="0" fontId="17" fillId="0" borderId="9" xfId="0" applyFont="1" applyBorder="1"/>
    <xf numFmtId="0" fontId="1" fillId="0" borderId="65" xfId="0" applyFont="1" applyBorder="1"/>
    <xf numFmtId="0" fontId="0" fillId="0" borderId="3" xfId="0" applyBorder="1"/>
    <xf numFmtId="0" fontId="0" fillId="19" borderId="0" xfId="0" applyFill="1"/>
    <xf numFmtId="0" fontId="10" fillId="0" borderId="52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9" fontId="0" fillId="0" borderId="2" xfId="2" applyFont="1" applyFill="1" applyBorder="1"/>
    <xf numFmtId="9" fontId="0" fillId="0" borderId="6" xfId="2" applyFont="1" applyFill="1" applyBorder="1"/>
    <xf numFmtId="9" fontId="0" fillId="0" borderId="37" xfId="2" applyFont="1" applyFill="1" applyBorder="1"/>
    <xf numFmtId="0" fontId="12" fillId="0" borderId="29" xfId="0" applyFont="1" applyBorder="1" applyAlignment="1">
      <alignment wrapText="1"/>
    </xf>
    <xf numFmtId="0" fontId="0" fillId="21" borderId="0" xfId="0" applyFill="1"/>
    <xf numFmtId="0" fontId="14" fillId="8" borderId="0" xfId="0" applyFont="1" applyFill="1"/>
    <xf numFmtId="0" fontId="14" fillId="8" borderId="0" xfId="0" applyFont="1" applyFill="1" applyAlignment="1">
      <alignment horizontal="center"/>
    </xf>
    <xf numFmtId="0" fontId="14" fillId="2" borderId="0" xfId="0" applyFont="1" applyFill="1"/>
    <xf numFmtId="0" fontId="14" fillId="9" borderId="0" xfId="0" applyFont="1" applyFill="1"/>
    <xf numFmtId="0" fontId="14" fillId="17" borderId="0" xfId="0" applyFont="1" applyFill="1"/>
    <xf numFmtId="0" fontId="14" fillId="0" borderId="0" xfId="0" applyFont="1"/>
    <xf numFmtId="0" fontId="14" fillId="18" borderId="0" xfId="0" applyFont="1" applyFill="1"/>
    <xf numFmtId="0" fontId="14" fillId="15" borderId="0" xfId="0" applyFont="1" applyFill="1"/>
    <xf numFmtId="0" fontId="14" fillId="3" borderId="0" xfId="0" applyFont="1" applyFill="1"/>
    <xf numFmtId="0" fontId="14" fillId="16" borderId="0" xfId="0" applyFont="1" applyFill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29" xfId="0" applyBorder="1"/>
    <xf numFmtId="164" fontId="3" fillId="6" borderId="24" xfId="1" applyNumberFormat="1" applyFont="1" applyBorder="1"/>
    <xf numFmtId="164" fontId="3" fillId="0" borderId="14" xfId="1" applyNumberFormat="1" applyFont="1" applyFill="1" applyBorder="1"/>
    <xf numFmtId="0" fontId="1" fillId="0" borderId="31" xfId="0" applyFont="1" applyBorder="1"/>
    <xf numFmtId="0" fontId="1" fillId="0" borderId="44" xfId="0" applyFont="1" applyBorder="1"/>
    <xf numFmtId="0" fontId="1" fillId="0" borderId="44" xfId="0" applyFont="1" applyBorder="1" applyAlignment="1">
      <alignment horizontal="left"/>
    </xf>
    <xf numFmtId="0" fontId="1" fillId="0" borderId="35" xfId="0" applyFont="1" applyBorder="1"/>
    <xf numFmtId="0" fontId="19" fillId="24" borderId="67" xfId="0" applyFont="1" applyFill="1" applyBorder="1" applyAlignment="1">
      <alignment horizontal="right" vertical="center"/>
    </xf>
    <xf numFmtId="0" fontId="19" fillId="24" borderId="66" xfId="0" applyFont="1" applyFill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3" fontId="0" fillId="0" borderId="0" xfId="0" applyNumberFormat="1"/>
    <xf numFmtId="0" fontId="1" fillId="2" borderId="13" xfId="0" applyFont="1" applyFill="1" applyBorder="1"/>
    <xf numFmtId="164" fontId="1" fillId="0" borderId="13" xfId="0" applyNumberFormat="1" applyFont="1" applyBorder="1"/>
    <xf numFmtId="164" fontId="3" fillId="0" borderId="13" xfId="1" applyNumberFormat="1" applyFont="1" applyFill="1" applyBorder="1"/>
    <xf numFmtId="164" fontId="3" fillId="0" borderId="6" xfId="1" applyNumberFormat="1" applyFont="1" applyFill="1" applyBorder="1"/>
    <xf numFmtId="0" fontId="38" fillId="0" borderId="13" xfId="0" applyFont="1" applyBorder="1" applyAlignment="1">
      <alignment horizontal="center"/>
    </xf>
    <xf numFmtId="0" fontId="17" fillId="0" borderId="38" xfId="0" applyFont="1" applyBorder="1"/>
    <xf numFmtId="0" fontId="11" fillId="0" borderId="6" xfId="0" applyFont="1" applyBorder="1" applyAlignment="1">
      <alignment wrapText="1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5" xfId="0" applyFont="1" applyBorder="1"/>
    <xf numFmtId="0" fontId="41" fillId="25" borderId="68" xfId="0" applyFont="1" applyFill="1" applyBorder="1" applyAlignment="1">
      <alignment horizontal="center" vertical="top" wrapText="1"/>
    </xf>
    <xf numFmtId="0" fontId="41" fillId="25" borderId="69" xfId="0" applyFont="1" applyFill="1" applyBorder="1" applyAlignment="1">
      <alignment horizontal="center" vertical="top" wrapText="1"/>
    </xf>
    <xf numFmtId="0" fontId="40" fillId="25" borderId="69" xfId="0" applyFont="1" applyFill="1" applyBorder="1" applyAlignment="1">
      <alignment horizontal="center" vertical="top" wrapText="1"/>
    </xf>
    <xf numFmtId="0" fontId="41" fillId="0" borderId="0" xfId="0" applyFont="1" applyAlignment="1">
      <alignment horizontal="center" vertical="top" wrapText="1"/>
    </xf>
    <xf numFmtId="0" fontId="40" fillId="0" borderId="0" xfId="0" applyFont="1" applyAlignment="1">
      <alignment horizontal="center" vertical="top" wrapText="1"/>
    </xf>
    <xf numFmtId="0" fontId="41" fillId="0" borderId="68" xfId="0" applyFont="1" applyBorder="1" applyAlignment="1">
      <alignment horizontal="center" vertical="top" wrapText="1"/>
    </xf>
    <xf numFmtId="0" fontId="41" fillId="0" borderId="69" xfId="0" applyFont="1" applyBorder="1" applyAlignment="1">
      <alignment horizontal="center" vertical="top" wrapText="1"/>
    </xf>
    <xf numFmtId="0" fontId="1" fillId="26" borderId="0" xfId="0" applyFont="1" applyFill="1"/>
    <xf numFmtId="0" fontId="1" fillId="0" borderId="6" xfId="0" applyFont="1" applyBorder="1" applyAlignment="1">
      <alignment horizontal="center"/>
    </xf>
    <xf numFmtId="0" fontId="42" fillId="0" borderId="0" xfId="0" applyFont="1"/>
    <xf numFmtId="0" fontId="43" fillId="0" borderId="0" xfId="0" applyFont="1" applyAlignment="1">
      <alignment vertical="center" wrapText="1"/>
    </xf>
    <xf numFmtId="0" fontId="17" fillId="0" borderId="47" xfId="0" applyFont="1" applyBorder="1"/>
    <xf numFmtId="0" fontId="0" fillId="9" borderId="0" xfId="0" applyFill="1" applyAlignment="1">
      <alignment horizontal="center"/>
    </xf>
    <xf numFmtId="165" fontId="0" fillId="22" borderId="13" xfId="0" applyNumberFormat="1" applyFill="1" applyBorder="1"/>
    <xf numFmtId="166" fontId="0" fillId="22" borderId="13" xfId="0" applyNumberFormat="1" applyFill="1" applyBorder="1"/>
    <xf numFmtId="164" fontId="39" fillId="0" borderId="0" xfId="1" applyNumberFormat="1" applyFont="1" applyFill="1"/>
    <xf numFmtId="164" fontId="28" fillId="0" borderId="0" xfId="0" applyNumberFormat="1" applyFont="1"/>
    <xf numFmtId="0" fontId="1" fillId="0" borderId="51" xfId="0" applyFont="1" applyBorder="1" applyAlignment="1">
      <alignment horizontal="center" wrapText="1"/>
    </xf>
    <xf numFmtId="164" fontId="1" fillId="0" borderId="38" xfId="0" applyNumberFormat="1" applyFont="1" applyBorder="1"/>
    <xf numFmtId="0" fontId="0" fillId="0" borderId="23" xfId="0" applyBorder="1"/>
    <xf numFmtId="0" fontId="6" fillId="0" borderId="47" xfId="0" applyFont="1" applyBorder="1" applyAlignment="1">
      <alignment horizontal="center" wrapText="1"/>
    </xf>
    <xf numFmtId="0" fontId="6" fillId="0" borderId="70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9" fillId="0" borderId="29" xfId="0" applyFont="1" applyBorder="1" applyAlignment="1">
      <alignment wrapText="1"/>
    </xf>
    <xf numFmtId="0" fontId="37" fillId="2" borderId="0" xfId="0" applyFont="1" applyFill="1"/>
    <xf numFmtId="0" fontId="14" fillId="0" borderId="3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19" fillId="0" borderId="27" xfId="0" applyFont="1" applyBorder="1" applyAlignment="1">
      <alignment horizontal="right" vertical="center"/>
    </xf>
    <xf numFmtId="0" fontId="19" fillId="0" borderId="30" xfId="0" applyFont="1" applyBorder="1" applyAlignment="1">
      <alignment horizontal="right" vertical="center"/>
    </xf>
    <xf numFmtId="0" fontId="44" fillId="0" borderId="0" xfId="0" applyFont="1"/>
    <xf numFmtId="0" fontId="18" fillId="0" borderId="5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1" fillId="0" borderId="29" xfId="0" applyFont="1" applyBorder="1"/>
    <xf numFmtId="0" fontId="18" fillId="13" borderId="71" xfId="0" applyFont="1" applyFill="1" applyBorder="1" applyAlignment="1">
      <alignment horizontal="center" vertical="center"/>
    </xf>
    <xf numFmtId="0" fontId="18" fillId="23" borderId="72" xfId="0" applyFont="1" applyFill="1" applyBorder="1" applyAlignment="1">
      <alignment horizontal="right" vertical="center" wrapText="1"/>
    </xf>
    <xf numFmtId="0" fontId="19" fillId="23" borderId="72" xfId="0" applyFont="1" applyFill="1" applyBorder="1" applyAlignment="1">
      <alignment horizontal="right" vertical="center" wrapText="1"/>
    </xf>
    <xf numFmtId="0" fontId="18" fillId="23" borderId="72" xfId="0" applyFont="1" applyFill="1" applyBorder="1" applyAlignment="1">
      <alignment horizontal="right" vertical="center"/>
    </xf>
    <xf numFmtId="9" fontId="19" fillId="23" borderId="73" xfId="0" applyNumberFormat="1" applyFont="1" applyFill="1" applyBorder="1" applyAlignment="1">
      <alignment horizontal="right" vertical="center"/>
    </xf>
    <xf numFmtId="0" fontId="19" fillId="0" borderId="72" xfId="0" applyFont="1" applyBorder="1" applyAlignment="1">
      <alignment horizontal="right" vertical="center" wrapText="1"/>
    </xf>
    <xf numFmtId="9" fontId="19" fillId="0" borderId="73" xfId="0" applyNumberFormat="1" applyFont="1" applyBorder="1" applyAlignment="1">
      <alignment horizontal="right" vertical="center"/>
    </xf>
    <xf numFmtId="9" fontId="18" fillId="23" borderId="73" xfId="0" applyNumberFormat="1" applyFont="1" applyFill="1" applyBorder="1" applyAlignment="1">
      <alignment horizontal="right" vertical="center"/>
    </xf>
    <xf numFmtId="0" fontId="18" fillId="23" borderId="72" xfId="0" applyFont="1" applyFill="1" applyBorder="1" applyAlignment="1">
      <alignment vertical="center" wrapText="1"/>
    </xf>
    <xf numFmtId="0" fontId="19" fillId="23" borderId="72" xfId="0" applyFont="1" applyFill="1" applyBorder="1" applyAlignment="1">
      <alignment vertical="center" wrapText="1"/>
    </xf>
    <xf numFmtId="0" fontId="19" fillId="23" borderId="72" xfId="0" applyFont="1" applyFill="1" applyBorder="1" applyAlignment="1">
      <alignment horizontal="right" vertical="center"/>
    </xf>
    <xf numFmtId="0" fontId="18" fillId="0" borderId="72" xfId="0" applyFont="1" applyBorder="1" applyAlignment="1">
      <alignment vertical="center" wrapText="1"/>
    </xf>
    <xf numFmtId="0" fontId="19" fillId="0" borderId="72" xfId="0" applyFont="1" applyBorder="1" applyAlignment="1">
      <alignment vertical="center" wrapText="1"/>
    </xf>
    <xf numFmtId="0" fontId="19" fillId="0" borderId="72" xfId="0" applyFont="1" applyBorder="1" applyAlignment="1">
      <alignment horizontal="right" vertical="center"/>
    </xf>
    <xf numFmtId="0" fontId="0" fillId="0" borderId="74" xfId="0" applyBorder="1"/>
    <xf numFmtId="0" fontId="0" fillId="0" borderId="46" xfId="0" applyBorder="1"/>
    <xf numFmtId="0" fontId="19" fillId="0" borderId="2" xfId="0" applyFont="1" applyBorder="1" applyAlignment="1">
      <alignment horizontal="right" vertical="center" wrapText="1"/>
    </xf>
    <xf numFmtId="0" fontId="19" fillId="0" borderId="6" xfId="0" applyFont="1" applyBorder="1" applyAlignment="1">
      <alignment horizontal="right" vertical="center" wrapText="1"/>
    </xf>
    <xf numFmtId="0" fontId="19" fillId="0" borderId="10" xfId="0" applyFont="1" applyBorder="1" applyAlignment="1">
      <alignment horizontal="right" vertical="center" wrapText="1"/>
    </xf>
    <xf numFmtId="0" fontId="0" fillId="0" borderId="36" xfId="0" applyBorder="1"/>
    <xf numFmtId="0" fontId="19" fillId="0" borderId="14" xfId="0" applyFont="1" applyBorder="1" applyAlignment="1">
      <alignment horizontal="right" vertical="center" wrapText="1"/>
    </xf>
    <xf numFmtId="0" fontId="19" fillId="0" borderId="48" xfId="0" applyFont="1" applyBorder="1" applyAlignment="1">
      <alignment horizontal="right" vertical="center" wrapText="1"/>
    </xf>
    <xf numFmtId="0" fontId="19" fillId="0" borderId="50" xfId="0" applyFont="1" applyBorder="1" applyAlignment="1">
      <alignment horizontal="right" vertical="center" wrapText="1"/>
    </xf>
    <xf numFmtId="0" fontId="18" fillId="14" borderId="75" xfId="0" applyFont="1" applyFill="1" applyBorder="1" applyAlignment="1">
      <alignment horizontal="center" vertical="center" wrapText="1"/>
    </xf>
    <xf numFmtId="0" fontId="18" fillId="14" borderId="76" xfId="0" applyFont="1" applyFill="1" applyBorder="1" applyAlignment="1">
      <alignment horizontal="center" vertical="center" wrapText="1"/>
    </xf>
    <xf numFmtId="0" fontId="18" fillId="14" borderId="77" xfId="0" applyFont="1" applyFill="1" applyBorder="1" applyAlignment="1">
      <alignment horizontal="center" vertical="center" wrapText="1"/>
    </xf>
    <xf numFmtId="0" fontId="19" fillId="13" borderId="6" xfId="0" applyFont="1" applyFill="1" applyBorder="1" applyAlignment="1">
      <alignment horizontal="right" vertical="center" wrapText="1"/>
    </xf>
    <xf numFmtId="0" fontId="19" fillId="13" borderId="5" xfId="0" applyFont="1" applyFill="1" applyBorder="1" applyAlignment="1">
      <alignment vertical="center" wrapText="1"/>
    </xf>
    <xf numFmtId="0" fontId="19" fillId="13" borderId="8" xfId="0" applyFont="1" applyFill="1" applyBorder="1" applyAlignment="1">
      <alignment horizontal="right" vertical="center" wrapText="1"/>
    </xf>
    <xf numFmtId="0" fontId="19" fillId="13" borderId="9" xfId="0" applyFont="1" applyFill="1" applyBorder="1" applyAlignment="1">
      <alignment vertical="center" wrapText="1"/>
    </xf>
    <xf numFmtId="0" fontId="19" fillId="13" borderId="10" xfId="0" applyFont="1" applyFill="1" applyBorder="1" applyAlignment="1">
      <alignment horizontal="right" vertical="center" wrapText="1"/>
    </xf>
    <xf numFmtId="0" fontId="0" fillId="3" borderId="13" xfId="0" applyFill="1" applyBorder="1"/>
    <xf numFmtId="0" fontId="1" fillId="0" borderId="19" xfId="0" applyFont="1" applyBorder="1" applyAlignment="1">
      <alignment horizontal="right"/>
    </xf>
    <xf numFmtId="0" fontId="14" fillId="0" borderId="6" xfId="0" applyFont="1" applyBorder="1" applyAlignment="1">
      <alignment horizontal="center"/>
    </xf>
    <xf numFmtId="167" fontId="0" fillId="0" borderId="6" xfId="0" applyNumberFormat="1" applyBorder="1"/>
    <xf numFmtId="0" fontId="25" fillId="0" borderId="0" xfId="0" applyFont="1"/>
    <xf numFmtId="0" fontId="1" fillId="0" borderId="10" xfId="0" applyFont="1" applyBorder="1" applyAlignment="1">
      <alignment horizontal="center"/>
    </xf>
    <xf numFmtId="0" fontId="10" fillId="0" borderId="48" xfId="0" applyFont="1" applyBorder="1" applyAlignment="1">
      <alignment wrapText="1"/>
    </xf>
    <xf numFmtId="0" fontId="13" fillId="0" borderId="13" xfId="0" applyFont="1" applyBorder="1" applyAlignment="1">
      <alignment wrapText="1"/>
    </xf>
    <xf numFmtId="0" fontId="18" fillId="0" borderId="0" xfId="0" applyFont="1" applyAlignment="1">
      <alignment horizontal="center" vertical="center" wrapText="1"/>
    </xf>
    <xf numFmtId="0" fontId="31" fillId="0" borderId="0" xfId="0" applyFont="1" applyAlignment="1">
      <alignment vertical="top" wrapText="1"/>
    </xf>
    <xf numFmtId="9" fontId="0" fillId="0" borderId="0" xfId="2" applyFont="1" applyBorder="1" applyAlignment="1">
      <alignment horizontal="center"/>
    </xf>
    <xf numFmtId="0" fontId="46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3" fontId="19" fillId="0" borderId="0" xfId="0" applyNumberFormat="1" applyFont="1" applyAlignment="1">
      <alignment horizontal="right" vertical="center" wrapText="1"/>
    </xf>
    <xf numFmtId="9" fontId="19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wrapText="1"/>
    </xf>
    <xf numFmtId="0" fontId="14" fillId="0" borderId="0" xfId="2" applyNumberFormat="1" applyFont="1" applyBorder="1"/>
    <xf numFmtId="0" fontId="1" fillId="0" borderId="0" xfId="0" applyFont="1" applyAlignment="1">
      <alignment horizontal="right"/>
    </xf>
    <xf numFmtId="0" fontId="1" fillId="0" borderId="0" xfId="2" applyNumberFormat="1" applyFont="1" applyBorder="1"/>
    <xf numFmtId="10" fontId="5" fillId="0" borderId="0" xfId="0" applyNumberFormat="1" applyFont="1"/>
    <xf numFmtId="0" fontId="0" fillId="20" borderId="0" xfId="0" applyFill="1" applyAlignment="1">
      <alignment horizontal="center" wrapText="1"/>
    </xf>
    <xf numFmtId="0" fontId="0" fillId="20" borderId="0" xfId="0" applyFill="1" applyAlignment="1">
      <alignment horizontal="center"/>
    </xf>
    <xf numFmtId="0" fontId="1" fillId="0" borderId="0" xfId="0" applyFont="1"/>
    <xf numFmtId="0" fontId="15" fillId="9" borderId="22" xfId="0" applyFont="1" applyFill="1" applyBorder="1" applyAlignment="1">
      <alignment horizontal="center"/>
    </xf>
    <xf numFmtId="0" fontId="15" fillId="9" borderId="23" xfId="0" applyFont="1" applyFill="1" applyBorder="1" applyAlignment="1">
      <alignment horizontal="center"/>
    </xf>
    <xf numFmtId="0" fontId="15" fillId="9" borderId="25" xfId="0" applyFont="1" applyFill="1" applyBorder="1" applyAlignment="1">
      <alignment horizontal="center"/>
    </xf>
    <xf numFmtId="0" fontId="1" fillId="7" borderId="22" xfId="0" applyFont="1" applyFill="1" applyBorder="1"/>
    <xf numFmtId="0" fontId="1" fillId="7" borderId="23" xfId="0" applyFont="1" applyFill="1" applyBorder="1"/>
    <xf numFmtId="0" fontId="1" fillId="0" borderId="22" xfId="0" applyFont="1" applyBorder="1"/>
    <xf numFmtId="0" fontId="1" fillId="0" borderId="23" xfId="0" applyFont="1" applyBorder="1"/>
    <xf numFmtId="0" fontId="1" fillId="0" borderId="22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0" xfId="0" applyAlignment="1">
      <alignment horizontal="left"/>
    </xf>
    <xf numFmtId="0" fontId="33" fillId="11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33" fillId="11" borderId="22" xfId="0" applyFont="1" applyFill="1" applyBorder="1" applyAlignment="1">
      <alignment horizontal="center" vertical="center"/>
    </xf>
    <xf numFmtId="0" fontId="33" fillId="11" borderId="23" xfId="0" applyFont="1" applyFill="1" applyBorder="1" applyAlignment="1">
      <alignment horizontal="center" vertical="center"/>
    </xf>
    <xf numFmtId="0" fontId="33" fillId="11" borderId="25" xfId="0" applyFont="1" applyFill="1" applyBorder="1" applyAlignment="1">
      <alignment horizontal="center" vertical="center"/>
    </xf>
  </cellXfs>
  <cellStyles count="4">
    <cellStyle name="CCS_TimeFormat" xfId="3" xr:uid="{00000000-0005-0000-0000-000000000000}"/>
    <cellStyle name="Normal" xfId="0" builtinId="0"/>
    <cellStyle name="Normal 2" xfId="1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Tramitacions per Canals</a:t>
            </a:r>
            <a:r>
              <a:rPr lang="ca-ES" baseline="0"/>
              <a:t> d'atenció </a:t>
            </a:r>
            <a:r>
              <a:rPr lang="ca-ES"/>
              <a:t>-2025</a:t>
            </a:r>
          </a:p>
          <a:p>
            <a:pPr>
              <a:defRPr/>
            </a:pPr>
            <a:endParaRPr lang="ca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'Canals d''atenció '!$C$9:$C$13</c:f>
              <c:strCache>
                <c:ptCount val="5"/>
                <c:pt idx="0">
                  <c:v>Atenció presencial</c:v>
                </c:pt>
                <c:pt idx="2">
                  <c:v>Atenció telefònica</c:v>
                </c:pt>
                <c:pt idx="4">
                  <c:v>Telemàtic</c:v>
                </c:pt>
              </c:strCache>
            </c:strRef>
          </c:cat>
          <c:val>
            <c:numRef>
              <c:f>'Canals d''atenció '!$D$9:$D$13</c:f>
              <c:numCache>
                <c:formatCode>General</c:formatCode>
                <c:ptCount val="5"/>
                <c:pt idx="0" formatCode="#,##0">
                  <c:v>37115</c:v>
                </c:pt>
                <c:pt idx="2" formatCode="#,##0">
                  <c:v>14652</c:v>
                </c:pt>
                <c:pt idx="4" formatCode="#,##0">
                  <c:v>30673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2A-4C3F-A0FA-90BD32DF6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7192544"/>
        <c:axId val="562178432"/>
      </c:barChart>
      <c:catAx>
        <c:axId val="557192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62178432"/>
        <c:crosses val="autoZero"/>
        <c:auto val="1"/>
        <c:lblAlgn val="ctr"/>
        <c:lblOffset val="100"/>
        <c:noMultiLvlLbl val="0"/>
      </c:catAx>
      <c:valAx>
        <c:axId val="562178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57192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 u="sng"/>
              <a:t>Visites</a:t>
            </a:r>
            <a:r>
              <a:rPr lang="ca-ES" b="1"/>
              <a:t> per hores-</a:t>
            </a:r>
            <a:r>
              <a:rPr lang="ca-ES" b="1" baseline="0"/>
              <a:t> 2025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 b="1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'Per hores i cues'!$A$6</c:f>
              <c:strCache>
                <c:ptCount val="1"/>
                <c:pt idx="0">
                  <c:v>OAC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 hores i cues'!$B$4:$L$4</c:f>
              <c:strCache>
                <c:ptCount val="11"/>
                <c:pt idx="0">
                  <c:v>8h</c:v>
                </c:pt>
                <c:pt idx="1">
                  <c:v>9h</c:v>
                </c:pt>
                <c:pt idx="2">
                  <c:v>10h</c:v>
                </c:pt>
                <c:pt idx="3">
                  <c:v>11h</c:v>
                </c:pt>
                <c:pt idx="4">
                  <c:v>12h</c:v>
                </c:pt>
                <c:pt idx="5">
                  <c:v>13h</c:v>
                </c:pt>
                <c:pt idx="6">
                  <c:v>14h</c:v>
                </c:pt>
                <c:pt idx="7">
                  <c:v>15h</c:v>
                </c:pt>
                <c:pt idx="8">
                  <c:v>16h</c:v>
                </c:pt>
                <c:pt idx="9">
                  <c:v>17h</c:v>
                </c:pt>
                <c:pt idx="10">
                  <c:v>18h</c:v>
                </c:pt>
              </c:strCache>
            </c:strRef>
          </c:cat>
          <c:val>
            <c:numRef>
              <c:f>'Per hores i cues'!$B$6:$L$6</c:f>
              <c:numCache>
                <c:formatCode>General</c:formatCode>
                <c:ptCount val="11"/>
                <c:pt idx="0">
                  <c:v>1784</c:v>
                </c:pt>
                <c:pt idx="1">
                  <c:v>3249</c:v>
                </c:pt>
                <c:pt idx="2">
                  <c:v>3724</c:v>
                </c:pt>
                <c:pt idx="3">
                  <c:v>4100</c:v>
                </c:pt>
                <c:pt idx="4">
                  <c:v>3833</c:v>
                </c:pt>
                <c:pt idx="5">
                  <c:v>2390</c:v>
                </c:pt>
                <c:pt idx="6">
                  <c:v>3</c:v>
                </c:pt>
                <c:pt idx="7">
                  <c:v>12</c:v>
                </c:pt>
                <c:pt idx="8">
                  <c:v>460</c:v>
                </c:pt>
                <c:pt idx="9">
                  <c:v>566</c:v>
                </c:pt>
                <c:pt idx="10">
                  <c:v>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0A-4545-8DC8-6798525CB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177856"/>
        <c:axId val="12517939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'Per hores i cues'!$A$5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'Per hores i cues'!$B$4:$L$4</c15:sqref>
                        </c15:formulaRef>
                      </c:ext>
                    </c:extLst>
                    <c:strCache>
                      <c:ptCount val="11"/>
                      <c:pt idx="0">
                        <c:v>8h</c:v>
                      </c:pt>
                      <c:pt idx="1">
                        <c:v>9h</c:v>
                      </c:pt>
                      <c:pt idx="2">
                        <c:v>10h</c:v>
                      </c:pt>
                      <c:pt idx="3">
                        <c:v>11h</c:v>
                      </c:pt>
                      <c:pt idx="4">
                        <c:v>12h</c:v>
                      </c:pt>
                      <c:pt idx="5">
                        <c:v>13h</c:v>
                      </c:pt>
                      <c:pt idx="6">
                        <c:v>14h</c:v>
                      </c:pt>
                      <c:pt idx="7">
                        <c:v>15h</c:v>
                      </c:pt>
                      <c:pt idx="8">
                        <c:v>16h</c:v>
                      </c:pt>
                      <c:pt idx="9">
                        <c:v>17h</c:v>
                      </c:pt>
                      <c:pt idx="10">
                        <c:v>18h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 hores i cues'!$B$5:$L$5</c15:sqref>
                        </c15:formulaRef>
                      </c:ext>
                    </c:extLst>
                    <c:numCache>
                      <c:formatCode>General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B0A-4545-8DC8-6798525CBAD4}"/>
                  </c:ext>
                </c:extLst>
              </c15:ser>
            </c15:filteredBarSeries>
          </c:ext>
        </c:extLst>
      </c:barChart>
      <c:catAx>
        <c:axId val="125177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25179392"/>
        <c:crosses val="autoZero"/>
        <c:auto val="1"/>
        <c:lblAlgn val="ctr"/>
        <c:lblOffset val="100"/>
        <c:noMultiLvlLbl val="0"/>
      </c:catAx>
      <c:valAx>
        <c:axId val="125179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2517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 u="sng"/>
              <a:t>Tramitacions</a:t>
            </a:r>
            <a:r>
              <a:rPr lang="ca-ES" b="1"/>
              <a:t> per hores - 2025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'Per hores i cues'!$A$30</c:f>
              <c:strCache>
                <c:ptCount val="1"/>
                <c:pt idx="0">
                  <c:v>OAC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 hores i cues'!$B$28:$M$28</c:f>
              <c:strCache>
                <c:ptCount val="12"/>
                <c:pt idx="0">
                  <c:v>8h</c:v>
                </c:pt>
                <c:pt idx="1">
                  <c:v>9h</c:v>
                </c:pt>
                <c:pt idx="2">
                  <c:v>10h</c:v>
                </c:pt>
                <c:pt idx="3">
                  <c:v>11h</c:v>
                </c:pt>
                <c:pt idx="4">
                  <c:v>12h</c:v>
                </c:pt>
                <c:pt idx="5">
                  <c:v>13h</c:v>
                </c:pt>
                <c:pt idx="6">
                  <c:v>14h</c:v>
                </c:pt>
                <c:pt idx="7">
                  <c:v>15h</c:v>
                </c:pt>
                <c:pt idx="8">
                  <c:v>16h</c:v>
                </c:pt>
                <c:pt idx="9">
                  <c:v>17h</c:v>
                </c:pt>
                <c:pt idx="10">
                  <c:v>18h</c:v>
                </c:pt>
                <c:pt idx="11">
                  <c:v>19h</c:v>
                </c:pt>
              </c:strCache>
            </c:strRef>
          </c:cat>
          <c:val>
            <c:numRef>
              <c:f>'Per hores i cues'!$B$30:$M$30</c:f>
              <c:numCache>
                <c:formatCode>General</c:formatCode>
                <c:ptCount val="12"/>
                <c:pt idx="0">
                  <c:v>2864</c:v>
                </c:pt>
                <c:pt idx="1">
                  <c:v>5767</c:v>
                </c:pt>
                <c:pt idx="2">
                  <c:v>6381</c:v>
                </c:pt>
                <c:pt idx="3">
                  <c:v>7261</c:v>
                </c:pt>
                <c:pt idx="4">
                  <c:v>6906</c:v>
                </c:pt>
                <c:pt idx="5">
                  <c:v>5099</c:v>
                </c:pt>
                <c:pt idx="6">
                  <c:v>209</c:v>
                </c:pt>
                <c:pt idx="7">
                  <c:v>12</c:v>
                </c:pt>
                <c:pt idx="8">
                  <c:v>776</c:v>
                </c:pt>
                <c:pt idx="9">
                  <c:v>1058</c:v>
                </c:pt>
                <c:pt idx="10">
                  <c:v>768</c:v>
                </c:pt>
                <c:pt idx="1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52-4DFE-AC92-92CBB2B7E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793792"/>
        <c:axId val="1257953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'Per hores i cues'!$A$29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'Per hores i cues'!$B$28:$M$28</c15:sqref>
                        </c15:formulaRef>
                      </c:ext>
                    </c:extLst>
                    <c:strCache>
                      <c:ptCount val="12"/>
                      <c:pt idx="0">
                        <c:v>8h</c:v>
                      </c:pt>
                      <c:pt idx="1">
                        <c:v>9h</c:v>
                      </c:pt>
                      <c:pt idx="2">
                        <c:v>10h</c:v>
                      </c:pt>
                      <c:pt idx="3">
                        <c:v>11h</c:v>
                      </c:pt>
                      <c:pt idx="4">
                        <c:v>12h</c:v>
                      </c:pt>
                      <c:pt idx="5">
                        <c:v>13h</c:v>
                      </c:pt>
                      <c:pt idx="6">
                        <c:v>14h</c:v>
                      </c:pt>
                      <c:pt idx="7">
                        <c:v>15h</c:v>
                      </c:pt>
                      <c:pt idx="8">
                        <c:v>16h</c:v>
                      </c:pt>
                      <c:pt idx="9">
                        <c:v>17h</c:v>
                      </c:pt>
                      <c:pt idx="10">
                        <c:v>18h</c:v>
                      </c:pt>
                      <c:pt idx="11">
                        <c:v>19h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 hores i cues'!$B$29:$M$29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652-4DFE-AC92-92CBB2B7E562}"/>
                  </c:ext>
                </c:extLst>
              </c15:ser>
            </c15:filteredBarSeries>
          </c:ext>
        </c:extLst>
      </c:barChart>
      <c:catAx>
        <c:axId val="125793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25795328"/>
        <c:crosses val="autoZero"/>
        <c:auto val="1"/>
        <c:lblAlgn val="ctr"/>
        <c:lblOffset val="100"/>
        <c:noMultiLvlLbl val="0"/>
      </c:catAx>
      <c:valAx>
        <c:axId val="12579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25793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Tràmits gestionats amb "Cita"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'per mesos i cues'!$H$2</c:f>
              <c:strCache>
                <c:ptCount val="1"/>
                <c:pt idx="0">
                  <c:v>Cites(8750)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 mesos i cues'!$G$3:$G$14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'per mesos i cues'!$H$3:$H$14</c:f>
              <c:numCache>
                <c:formatCode>General</c:formatCode>
                <c:ptCount val="12"/>
                <c:pt idx="0">
                  <c:v>968</c:v>
                </c:pt>
                <c:pt idx="1">
                  <c:v>827</c:v>
                </c:pt>
                <c:pt idx="2">
                  <c:v>837</c:v>
                </c:pt>
                <c:pt idx="3">
                  <c:v>663</c:v>
                </c:pt>
                <c:pt idx="4">
                  <c:v>1395</c:v>
                </c:pt>
                <c:pt idx="5">
                  <c:v>538</c:v>
                </c:pt>
                <c:pt idx="6">
                  <c:v>861</c:v>
                </c:pt>
                <c:pt idx="7">
                  <c:v>508</c:v>
                </c:pt>
                <c:pt idx="8">
                  <c:v>794</c:v>
                </c:pt>
                <c:pt idx="9">
                  <c:v>541</c:v>
                </c:pt>
                <c:pt idx="10">
                  <c:v>437</c:v>
                </c:pt>
                <c:pt idx="11">
                  <c:v>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8-4B53-838F-EA9B7124D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5659800"/>
        <c:axId val="555658160"/>
      </c:barChart>
      <c:catAx>
        <c:axId val="555659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55658160"/>
        <c:crosses val="autoZero"/>
        <c:auto val="1"/>
        <c:lblAlgn val="ctr"/>
        <c:lblOffset val="100"/>
        <c:noMultiLvlLbl val="0"/>
      </c:catAx>
      <c:valAx>
        <c:axId val="555658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55659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Tràmits gestionats amb "Atenció ràpida"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'per mesos i cues'!$I$2</c:f>
              <c:strCache>
                <c:ptCount val="1"/>
                <c:pt idx="0">
                  <c:v>Atenció ràpida(12936)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 mesos i cues'!$G$3:$G$14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'per mesos i cues'!$I$3:$I$14</c:f>
              <c:numCache>
                <c:formatCode>General</c:formatCode>
                <c:ptCount val="12"/>
                <c:pt idx="0">
                  <c:v>1153</c:v>
                </c:pt>
                <c:pt idx="1">
                  <c:v>1095</c:v>
                </c:pt>
                <c:pt idx="2">
                  <c:v>1149</c:v>
                </c:pt>
                <c:pt idx="3">
                  <c:v>961</c:v>
                </c:pt>
                <c:pt idx="4">
                  <c:v>1111</c:v>
                </c:pt>
                <c:pt idx="5">
                  <c:v>937</c:v>
                </c:pt>
                <c:pt idx="6">
                  <c:v>1238</c:v>
                </c:pt>
                <c:pt idx="7">
                  <c:v>807</c:v>
                </c:pt>
                <c:pt idx="8">
                  <c:v>1093</c:v>
                </c:pt>
                <c:pt idx="9">
                  <c:v>1352</c:v>
                </c:pt>
                <c:pt idx="10">
                  <c:v>1107</c:v>
                </c:pt>
                <c:pt idx="11">
                  <c:v>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F8-443A-9099-68F6BCD61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6952784"/>
        <c:axId val="566960000"/>
      </c:barChart>
      <c:catAx>
        <c:axId val="566952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66960000"/>
        <c:crosses val="autoZero"/>
        <c:auto val="1"/>
        <c:lblAlgn val="ctr"/>
        <c:lblOffset val="100"/>
        <c:noMultiLvlLbl val="0"/>
      </c:catAx>
      <c:valAx>
        <c:axId val="566960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66952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Tràmits gestionats com "Extres"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'per mesos i cues'!$J$2</c:f>
              <c:strCache>
                <c:ptCount val="1"/>
                <c:pt idx="0">
                  <c:v>Extres(15434)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 mesos i cues'!$G$3:$G$14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'per mesos i cues'!$J$3:$J$14</c:f>
              <c:numCache>
                <c:formatCode>General</c:formatCode>
                <c:ptCount val="12"/>
                <c:pt idx="0">
                  <c:v>1912</c:v>
                </c:pt>
                <c:pt idx="1">
                  <c:v>1335</c:v>
                </c:pt>
                <c:pt idx="2">
                  <c:v>1517</c:v>
                </c:pt>
                <c:pt idx="3">
                  <c:v>1180</c:v>
                </c:pt>
                <c:pt idx="4">
                  <c:v>1782</c:v>
                </c:pt>
                <c:pt idx="5">
                  <c:v>953</c:v>
                </c:pt>
                <c:pt idx="6">
                  <c:v>1439</c:v>
                </c:pt>
                <c:pt idx="7">
                  <c:v>728</c:v>
                </c:pt>
                <c:pt idx="8">
                  <c:v>1623</c:v>
                </c:pt>
                <c:pt idx="9">
                  <c:v>1108</c:v>
                </c:pt>
                <c:pt idx="10">
                  <c:v>900</c:v>
                </c:pt>
                <c:pt idx="11">
                  <c:v>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58-464F-87F2-7790E744D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5619128"/>
        <c:axId val="555618472"/>
      </c:barChart>
      <c:catAx>
        <c:axId val="555619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55618472"/>
        <c:crosses val="autoZero"/>
        <c:auto val="1"/>
        <c:lblAlgn val="ctr"/>
        <c:lblOffset val="100"/>
        <c:noMultiLvlLbl val="0"/>
      </c:catAx>
      <c:valAx>
        <c:axId val="555618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55619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Tràmits</a:t>
            </a:r>
            <a:r>
              <a:rPr lang="ca-ES" baseline="0"/>
              <a:t> gestionats amb Atenció telefònica - 2023</a:t>
            </a:r>
          </a:p>
          <a:p>
            <a:pPr>
              <a:defRPr/>
            </a:pPr>
            <a:endParaRPr lang="ca-ES"/>
          </a:p>
        </c:rich>
      </c:tx>
      <c:layout>
        <c:manualLayout>
          <c:xMode val="edge"/>
          <c:yMode val="edge"/>
          <c:x val="0.12668661417322835"/>
          <c:y val="2.27531285551763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 mesos i cues'!$G$3:$G$14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'per mesos i cues'!$K$3:$K$14</c:f>
              <c:numCache>
                <c:formatCode>General</c:formatCode>
                <c:ptCount val="12"/>
                <c:pt idx="0">
                  <c:v>1683</c:v>
                </c:pt>
                <c:pt idx="1">
                  <c:v>1250</c:v>
                </c:pt>
                <c:pt idx="2">
                  <c:v>1386</c:v>
                </c:pt>
                <c:pt idx="3">
                  <c:v>1089</c:v>
                </c:pt>
                <c:pt idx="4">
                  <c:v>1519</c:v>
                </c:pt>
                <c:pt idx="5">
                  <c:v>1058</c:v>
                </c:pt>
                <c:pt idx="6">
                  <c:v>1330</c:v>
                </c:pt>
                <c:pt idx="7">
                  <c:v>691</c:v>
                </c:pt>
                <c:pt idx="8">
                  <c:v>1357</c:v>
                </c:pt>
                <c:pt idx="9">
                  <c:v>1239</c:v>
                </c:pt>
                <c:pt idx="10">
                  <c:v>1024</c:v>
                </c:pt>
                <c:pt idx="11">
                  <c:v>1026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0D-4BF4-A50E-77B269B31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3771920"/>
        <c:axId val="533773560"/>
      </c:barChart>
      <c:catAx>
        <c:axId val="533771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33773560"/>
        <c:crosses val="autoZero"/>
        <c:auto val="1"/>
        <c:lblAlgn val="ctr"/>
        <c:lblOffset val="100"/>
        <c:noMultiLvlLbl val="0"/>
      </c:catAx>
      <c:valAx>
        <c:axId val="533773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33771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Tràmits gestionats amb "Cita"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'per mesos i cues'!$H$2</c:f>
              <c:strCache>
                <c:ptCount val="1"/>
                <c:pt idx="0">
                  <c:v>Cites(8750)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 mesos i cues'!$G$3:$G$14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'per mesos i cues'!$H$3:$H$14</c:f>
              <c:numCache>
                <c:formatCode>General</c:formatCode>
                <c:ptCount val="12"/>
                <c:pt idx="0">
                  <c:v>968</c:v>
                </c:pt>
                <c:pt idx="1">
                  <c:v>827</c:v>
                </c:pt>
                <c:pt idx="2">
                  <c:v>837</c:v>
                </c:pt>
                <c:pt idx="3">
                  <c:v>663</c:v>
                </c:pt>
                <c:pt idx="4">
                  <c:v>1395</c:v>
                </c:pt>
                <c:pt idx="5">
                  <c:v>538</c:v>
                </c:pt>
                <c:pt idx="6">
                  <c:v>861</c:v>
                </c:pt>
                <c:pt idx="7">
                  <c:v>508</c:v>
                </c:pt>
                <c:pt idx="8">
                  <c:v>794</c:v>
                </c:pt>
                <c:pt idx="9">
                  <c:v>541</c:v>
                </c:pt>
                <c:pt idx="10">
                  <c:v>437</c:v>
                </c:pt>
                <c:pt idx="11">
                  <c:v>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FC-4927-BAD4-E8E8D74EC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5659800"/>
        <c:axId val="555658160"/>
      </c:barChart>
      <c:catAx>
        <c:axId val="555659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55658160"/>
        <c:crosses val="autoZero"/>
        <c:auto val="1"/>
        <c:lblAlgn val="ctr"/>
        <c:lblOffset val="100"/>
        <c:noMultiLvlLbl val="0"/>
      </c:catAx>
      <c:valAx>
        <c:axId val="555658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55659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Tràmits gestionats amb "Atenció ràpida"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'per mesos i cues'!$I$2</c:f>
              <c:strCache>
                <c:ptCount val="1"/>
                <c:pt idx="0">
                  <c:v>Atenció ràpida(12936)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 mesos i cues'!$G$3:$G$14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'per mesos i cues'!$I$3:$I$14</c:f>
              <c:numCache>
                <c:formatCode>General</c:formatCode>
                <c:ptCount val="12"/>
                <c:pt idx="0">
                  <c:v>1153</c:v>
                </c:pt>
                <c:pt idx="1">
                  <c:v>1095</c:v>
                </c:pt>
                <c:pt idx="2">
                  <c:v>1149</c:v>
                </c:pt>
                <c:pt idx="3">
                  <c:v>961</c:v>
                </c:pt>
                <c:pt idx="4">
                  <c:v>1111</c:v>
                </c:pt>
                <c:pt idx="5">
                  <c:v>937</c:v>
                </c:pt>
                <c:pt idx="6">
                  <c:v>1238</c:v>
                </c:pt>
                <c:pt idx="7">
                  <c:v>807</c:v>
                </c:pt>
                <c:pt idx="8">
                  <c:v>1093</c:v>
                </c:pt>
                <c:pt idx="9">
                  <c:v>1352</c:v>
                </c:pt>
                <c:pt idx="10">
                  <c:v>1107</c:v>
                </c:pt>
                <c:pt idx="11">
                  <c:v>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FB-44D0-A3A5-BA63C29E8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6952784"/>
        <c:axId val="566960000"/>
      </c:barChart>
      <c:catAx>
        <c:axId val="566952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66960000"/>
        <c:crosses val="autoZero"/>
        <c:auto val="1"/>
        <c:lblAlgn val="ctr"/>
        <c:lblOffset val="100"/>
        <c:noMultiLvlLbl val="0"/>
      </c:catAx>
      <c:valAx>
        <c:axId val="566960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66952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Tràmits gestionats com "Extres"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'per mesos i cues'!$J$2</c:f>
              <c:strCache>
                <c:ptCount val="1"/>
                <c:pt idx="0">
                  <c:v>Extres(15434)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 mesos i cues'!$G$3:$G$14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'per mesos i cues'!$J$3:$J$14</c:f>
              <c:numCache>
                <c:formatCode>General</c:formatCode>
                <c:ptCount val="12"/>
                <c:pt idx="0">
                  <c:v>1912</c:v>
                </c:pt>
                <c:pt idx="1">
                  <c:v>1335</c:v>
                </c:pt>
                <c:pt idx="2">
                  <c:v>1517</c:v>
                </c:pt>
                <c:pt idx="3">
                  <c:v>1180</c:v>
                </c:pt>
                <c:pt idx="4">
                  <c:v>1782</c:v>
                </c:pt>
                <c:pt idx="5">
                  <c:v>953</c:v>
                </c:pt>
                <c:pt idx="6">
                  <c:v>1439</c:v>
                </c:pt>
                <c:pt idx="7">
                  <c:v>728</c:v>
                </c:pt>
                <c:pt idx="8">
                  <c:v>1623</c:v>
                </c:pt>
                <c:pt idx="9">
                  <c:v>1108</c:v>
                </c:pt>
                <c:pt idx="10">
                  <c:v>900</c:v>
                </c:pt>
                <c:pt idx="11">
                  <c:v>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3E-4287-9DAE-8EF6DFF1F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5619128"/>
        <c:axId val="555618472"/>
      </c:barChart>
      <c:catAx>
        <c:axId val="555619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55618472"/>
        <c:crosses val="autoZero"/>
        <c:auto val="1"/>
        <c:lblAlgn val="ctr"/>
        <c:lblOffset val="100"/>
        <c:noMultiLvlLbl val="0"/>
      </c:catAx>
      <c:valAx>
        <c:axId val="555618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55619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Tràmits</a:t>
            </a:r>
            <a:r>
              <a:rPr lang="ca-ES" baseline="0"/>
              <a:t> gestionats amb Atenció telefònica - 2025</a:t>
            </a:r>
          </a:p>
          <a:p>
            <a:pPr>
              <a:defRPr/>
            </a:pPr>
            <a:endParaRPr lang="ca-ES"/>
          </a:p>
        </c:rich>
      </c:tx>
      <c:layout>
        <c:manualLayout>
          <c:xMode val="edge"/>
          <c:yMode val="edge"/>
          <c:x val="0.12668661417322835"/>
          <c:y val="2.27531285551763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 mesos i cues'!$G$3:$G$14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'per mesos i cues'!$K$3:$K$14</c:f>
              <c:numCache>
                <c:formatCode>General</c:formatCode>
                <c:ptCount val="12"/>
                <c:pt idx="0">
                  <c:v>1683</c:v>
                </c:pt>
                <c:pt idx="1">
                  <c:v>1250</c:v>
                </c:pt>
                <c:pt idx="2">
                  <c:v>1386</c:v>
                </c:pt>
                <c:pt idx="3">
                  <c:v>1089</c:v>
                </c:pt>
                <c:pt idx="4">
                  <c:v>1519</c:v>
                </c:pt>
                <c:pt idx="5">
                  <c:v>1058</c:v>
                </c:pt>
                <c:pt idx="6">
                  <c:v>1330</c:v>
                </c:pt>
                <c:pt idx="7">
                  <c:v>691</c:v>
                </c:pt>
                <c:pt idx="8">
                  <c:v>1357</c:v>
                </c:pt>
                <c:pt idx="9">
                  <c:v>1239</c:v>
                </c:pt>
                <c:pt idx="10">
                  <c:v>1024</c:v>
                </c:pt>
                <c:pt idx="11">
                  <c:v>1026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43-4196-9AD7-50FD79894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3771920"/>
        <c:axId val="533773560"/>
      </c:barChart>
      <c:catAx>
        <c:axId val="533771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33773560"/>
        <c:crosses val="autoZero"/>
        <c:auto val="1"/>
        <c:lblAlgn val="ctr"/>
        <c:lblOffset val="100"/>
        <c:noMultiLvlLbl val="0"/>
      </c:catAx>
      <c:valAx>
        <c:axId val="533773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33771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ysClr val="windowText" lastClr="000000"/>
                </a:solidFill>
              </a:rPr>
              <a:t>Comparativa tramitacions per </a:t>
            </a:r>
            <a:r>
              <a:rPr lang="en-US" sz="1600" baseline="0">
                <a:solidFill>
                  <a:sysClr val="windowText" lastClr="000000"/>
                </a:solidFill>
              </a:rPr>
              <a:t>canals d'atenció de l'OAC</a:t>
            </a:r>
            <a:endParaRPr lang="en-US" sz="16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016468926255559E-2"/>
          <c:y val="0.12343481654957064"/>
          <c:w val="0.87177556611934004"/>
          <c:h val="0.7289268349653014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'Comparativa tramit per canals'!$B$2</c:f>
              <c:strCache>
                <c:ptCount val="1"/>
                <c:pt idx="0">
                  <c:v>Presencial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'Comparativa tramit per canals'!$A$5:$A$10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'Comparativa tramit per canals'!$B$5:$B$10</c:f>
              <c:numCache>
                <c:formatCode>General</c:formatCode>
                <c:ptCount val="6"/>
                <c:pt idx="0">
                  <c:v>20694</c:v>
                </c:pt>
                <c:pt idx="1">
                  <c:v>27251</c:v>
                </c:pt>
                <c:pt idx="2">
                  <c:v>29275</c:v>
                </c:pt>
                <c:pt idx="3">
                  <c:v>35090</c:v>
                </c:pt>
                <c:pt idx="4">
                  <c:v>39000</c:v>
                </c:pt>
                <c:pt idx="5">
                  <c:v>37115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B0-47EA-BBFB-3ED6524F464F}"/>
            </c:ext>
          </c:extLst>
        </c:ser>
        <c:ser>
          <c:idx val="1"/>
          <c:order val="1"/>
          <c:tx>
            <c:strRef>
              <c:f>'Comparativa tramit per canals'!$C$2</c:f>
              <c:strCache>
                <c:ptCount val="1"/>
                <c:pt idx="0">
                  <c:v>Telemàtic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'Comparativa tramit per canals'!$A$5:$A$10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'Comparativa tramit per canals'!$C$5:$C$10</c:f>
              <c:numCache>
                <c:formatCode>General</c:formatCode>
                <c:ptCount val="6"/>
                <c:pt idx="0">
                  <c:v>17666</c:v>
                </c:pt>
                <c:pt idx="1">
                  <c:v>20222</c:v>
                </c:pt>
                <c:pt idx="2">
                  <c:v>20883</c:v>
                </c:pt>
                <c:pt idx="3">
                  <c:v>23115</c:v>
                </c:pt>
                <c:pt idx="4">
                  <c:v>25214</c:v>
                </c:pt>
                <c:pt idx="5">
                  <c:v>30673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B0-47EA-BBFB-3ED6524F464F}"/>
            </c:ext>
          </c:extLst>
        </c:ser>
        <c:ser>
          <c:idx val="2"/>
          <c:order val="2"/>
          <c:tx>
            <c:strRef>
              <c:f>'Comparativa tramit per canals'!$D$2</c:f>
              <c:strCache>
                <c:ptCount val="1"/>
                <c:pt idx="0">
                  <c:v>telefònic (inici 03/2020)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'Comparativa tramit per canals'!$A$5:$A$10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'Comparativa tramit per canals'!$D$5:$D$10</c:f>
              <c:numCache>
                <c:formatCode>General</c:formatCode>
                <c:ptCount val="6"/>
                <c:pt idx="0">
                  <c:v>11282</c:v>
                </c:pt>
                <c:pt idx="1">
                  <c:v>17527</c:v>
                </c:pt>
                <c:pt idx="2">
                  <c:v>18964</c:v>
                </c:pt>
                <c:pt idx="3">
                  <c:v>16140</c:v>
                </c:pt>
                <c:pt idx="4">
                  <c:v>15229</c:v>
                </c:pt>
                <c:pt idx="5">
                  <c:v>14652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B0-47EA-BBFB-3ED6524F4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12457928"/>
        <c:axId val="412460880"/>
      </c:barChart>
      <c:catAx>
        <c:axId val="4124579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12460880"/>
        <c:crosses val="autoZero"/>
        <c:auto val="1"/>
        <c:lblAlgn val="ctr"/>
        <c:lblOffset val="100"/>
        <c:noMultiLvlLbl val="0"/>
      </c:catAx>
      <c:valAx>
        <c:axId val="412460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12457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 i="0" u="sng" baseline="0"/>
              <a:t>Visites</a:t>
            </a:r>
            <a:r>
              <a:rPr lang="ca-ES" b="1" i="0" baseline="0"/>
              <a:t> mensuals per cues - 2025</a:t>
            </a:r>
          </a:p>
        </c:rich>
      </c:tx>
      <c:layout>
        <c:manualLayout>
          <c:xMode val="edge"/>
          <c:yMode val="edge"/>
          <c:x val="0.2290345581802274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'per mesos i cues'!$C$2</c:f>
              <c:strCache>
                <c:ptCount val="1"/>
                <c:pt idx="0">
                  <c:v>Cites(3618)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'per mesos i cues'!$B$3:$B$14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'per mesos i cues'!$C$3:$C$14</c:f>
              <c:numCache>
                <c:formatCode>General</c:formatCode>
                <c:ptCount val="12"/>
                <c:pt idx="0">
                  <c:v>388</c:v>
                </c:pt>
                <c:pt idx="1">
                  <c:v>331</c:v>
                </c:pt>
                <c:pt idx="2">
                  <c:v>343</c:v>
                </c:pt>
                <c:pt idx="3">
                  <c:v>269</c:v>
                </c:pt>
                <c:pt idx="4">
                  <c:v>528</c:v>
                </c:pt>
                <c:pt idx="5">
                  <c:v>221</c:v>
                </c:pt>
                <c:pt idx="6">
                  <c:v>369</c:v>
                </c:pt>
                <c:pt idx="7">
                  <c:v>181</c:v>
                </c:pt>
                <c:pt idx="8">
                  <c:v>331</c:v>
                </c:pt>
                <c:pt idx="9">
                  <c:v>267</c:v>
                </c:pt>
                <c:pt idx="10">
                  <c:v>207</c:v>
                </c:pt>
                <c:pt idx="11">
                  <c:v>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E9-4E82-91ED-DB8D8A970F04}"/>
            </c:ext>
          </c:extLst>
        </c:ser>
        <c:ser>
          <c:idx val="1"/>
          <c:order val="1"/>
          <c:tx>
            <c:strRef>
              <c:f>'per mesos i cues'!$D$2</c:f>
              <c:strCache>
                <c:ptCount val="1"/>
                <c:pt idx="0">
                  <c:v>Atenció ràpida(8932)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'per mesos i cues'!$B$3:$B$14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'per mesos i cues'!$D$3:$D$14</c:f>
              <c:numCache>
                <c:formatCode>General</c:formatCode>
                <c:ptCount val="12"/>
                <c:pt idx="0">
                  <c:v>780</c:v>
                </c:pt>
                <c:pt idx="1">
                  <c:v>709</c:v>
                </c:pt>
                <c:pt idx="2">
                  <c:v>761</c:v>
                </c:pt>
                <c:pt idx="3">
                  <c:v>675</c:v>
                </c:pt>
                <c:pt idx="4">
                  <c:v>759</c:v>
                </c:pt>
                <c:pt idx="5">
                  <c:v>685</c:v>
                </c:pt>
                <c:pt idx="6">
                  <c:v>828</c:v>
                </c:pt>
                <c:pt idx="7">
                  <c:v>521</c:v>
                </c:pt>
                <c:pt idx="8">
                  <c:v>804</c:v>
                </c:pt>
                <c:pt idx="9">
                  <c:v>940</c:v>
                </c:pt>
                <c:pt idx="10">
                  <c:v>787</c:v>
                </c:pt>
                <c:pt idx="11">
                  <c:v>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E9-4E82-91ED-DB8D8A970F04}"/>
            </c:ext>
          </c:extLst>
        </c:ser>
        <c:ser>
          <c:idx val="2"/>
          <c:order val="2"/>
          <c:tx>
            <c:strRef>
              <c:f>'per mesos i cues'!$E$2</c:f>
              <c:strCache>
                <c:ptCount val="1"/>
                <c:pt idx="0">
                  <c:v>Extres(7952)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'per mesos i cues'!$B$3:$B$14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'per mesos i cues'!$E$3:$E$14</c:f>
              <c:numCache>
                <c:formatCode>General</c:formatCode>
                <c:ptCount val="12"/>
                <c:pt idx="0">
                  <c:v>952</c:v>
                </c:pt>
                <c:pt idx="1">
                  <c:v>660</c:v>
                </c:pt>
                <c:pt idx="2">
                  <c:v>758</c:v>
                </c:pt>
                <c:pt idx="3">
                  <c:v>552</c:v>
                </c:pt>
                <c:pt idx="4">
                  <c:v>901</c:v>
                </c:pt>
                <c:pt idx="5">
                  <c:v>482</c:v>
                </c:pt>
                <c:pt idx="6">
                  <c:v>670</c:v>
                </c:pt>
                <c:pt idx="7">
                  <c:v>343</c:v>
                </c:pt>
                <c:pt idx="8">
                  <c:v>1015</c:v>
                </c:pt>
                <c:pt idx="9">
                  <c:v>636</c:v>
                </c:pt>
                <c:pt idx="10">
                  <c:v>468</c:v>
                </c:pt>
                <c:pt idx="11">
                  <c:v>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E9-4E82-91ED-DB8D8A970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5976152"/>
        <c:axId val="435976808"/>
      </c:barChart>
      <c:catAx>
        <c:axId val="435976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35976808"/>
        <c:crosses val="autoZero"/>
        <c:auto val="1"/>
        <c:lblAlgn val="ctr"/>
        <c:lblOffset val="100"/>
        <c:noMultiLvlLbl val="0"/>
      </c:catAx>
      <c:valAx>
        <c:axId val="435976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35976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 i="0" u="sng" baseline="0"/>
              <a:t>Tràmits </a:t>
            </a:r>
            <a:r>
              <a:rPr lang="ca-ES" b="1" i="0" baseline="0"/>
              <a:t>mensuals per cues - 2025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8.9136482939632541E-2"/>
          <c:y val="0.14513889233877314"/>
          <c:w val="0.87753018372703417"/>
          <c:h val="0.570013164758190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'per mesos i cues'!$H$2</c:f>
              <c:strCache>
                <c:ptCount val="1"/>
                <c:pt idx="0">
                  <c:v>Cites(8750)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'per mesos i cues'!$G$3:$G$14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'per mesos i cues'!$H$3:$H$14</c:f>
              <c:numCache>
                <c:formatCode>General</c:formatCode>
                <c:ptCount val="12"/>
                <c:pt idx="0">
                  <c:v>968</c:v>
                </c:pt>
                <c:pt idx="1">
                  <c:v>827</c:v>
                </c:pt>
                <c:pt idx="2">
                  <c:v>837</c:v>
                </c:pt>
                <c:pt idx="3">
                  <c:v>663</c:v>
                </c:pt>
                <c:pt idx="4">
                  <c:v>1395</c:v>
                </c:pt>
                <c:pt idx="5">
                  <c:v>538</c:v>
                </c:pt>
                <c:pt idx="6">
                  <c:v>861</c:v>
                </c:pt>
                <c:pt idx="7">
                  <c:v>508</c:v>
                </c:pt>
                <c:pt idx="8">
                  <c:v>794</c:v>
                </c:pt>
                <c:pt idx="9">
                  <c:v>541</c:v>
                </c:pt>
                <c:pt idx="10">
                  <c:v>437</c:v>
                </c:pt>
                <c:pt idx="11">
                  <c:v>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0F-48E4-91A6-B94857DD4306}"/>
            </c:ext>
          </c:extLst>
        </c:ser>
        <c:ser>
          <c:idx val="1"/>
          <c:order val="1"/>
          <c:tx>
            <c:strRef>
              <c:f>'per mesos i cues'!$I$2</c:f>
              <c:strCache>
                <c:ptCount val="1"/>
                <c:pt idx="0">
                  <c:v>Atenció ràpida(12936)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'per mesos i cues'!$G$3:$G$14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'per mesos i cues'!$I$3:$I$14</c:f>
              <c:numCache>
                <c:formatCode>General</c:formatCode>
                <c:ptCount val="12"/>
                <c:pt idx="0">
                  <c:v>1153</c:v>
                </c:pt>
                <c:pt idx="1">
                  <c:v>1095</c:v>
                </c:pt>
                <c:pt idx="2">
                  <c:v>1149</c:v>
                </c:pt>
                <c:pt idx="3">
                  <c:v>961</c:v>
                </c:pt>
                <c:pt idx="4">
                  <c:v>1111</c:v>
                </c:pt>
                <c:pt idx="5">
                  <c:v>937</c:v>
                </c:pt>
                <c:pt idx="6">
                  <c:v>1238</c:v>
                </c:pt>
                <c:pt idx="7">
                  <c:v>807</c:v>
                </c:pt>
                <c:pt idx="8">
                  <c:v>1093</c:v>
                </c:pt>
                <c:pt idx="9">
                  <c:v>1352</c:v>
                </c:pt>
                <c:pt idx="10">
                  <c:v>1107</c:v>
                </c:pt>
                <c:pt idx="11">
                  <c:v>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0F-48E4-91A6-B94857DD4306}"/>
            </c:ext>
          </c:extLst>
        </c:ser>
        <c:ser>
          <c:idx val="2"/>
          <c:order val="2"/>
          <c:tx>
            <c:strRef>
              <c:f>'per mesos i cues'!$J$2</c:f>
              <c:strCache>
                <c:ptCount val="1"/>
                <c:pt idx="0">
                  <c:v>Extres(15434)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'per mesos i cues'!$G$3:$G$14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'per mesos i cues'!$J$3:$J$14</c:f>
              <c:numCache>
                <c:formatCode>General</c:formatCode>
                <c:ptCount val="12"/>
                <c:pt idx="0">
                  <c:v>1912</c:v>
                </c:pt>
                <c:pt idx="1">
                  <c:v>1335</c:v>
                </c:pt>
                <c:pt idx="2">
                  <c:v>1517</c:v>
                </c:pt>
                <c:pt idx="3">
                  <c:v>1180</c:v>
                </c:pt>
                <c:pt idx="4">
                  <c:v>1782</c:v>
                </c:pt>
                <c:pt idx="5">
                  <c:v>953</c:v>
                </c:pt>
                <c:pt idx="6">
                  <c:v>1439</c:v>
                </c:pt>
                <c:pt idx="7">
                  <c:v>728</c:v>
                </c:pt>
                <c:pt idx="8">
                  <c:v>1623</c:v>
                </c:pt>
                <c:pt idx="9">
                  <c:v>1108</c:v>
                </c:pt>
                <c:pt idx="10">
                  <c:v>900</c:v>
                </c:pt>
                <c:pt idx="11">
                  <c:v>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0F-48E4-91A6-B94857DD4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2182368"/>
        <c:axId val="552188272"/>
      </c:barChart>
      <c:catAx>
        <c:axId val="55218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52188272"/>
        <c:crosses val="autoZero"/>
        <c:auto val="1"/>
        <c:lblAlgn val="ctr"/>
        <c:lblOffset val="100"/>
        <c:noMultiLvlLbl val="0"/>
      </c:catAx>
      <c:valAx>
        <c:axId val="55218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5218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/>
              <a:t>Temàtiques ateses</a:t>
            </a:r>
            <a:r>
              <a:rPr lang="ca-ES" b="1" baseline="0"/>
              <a:t> telefònicament - 2025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'Tipus atenció telefònica'!$I$24:$I$32</c:f>
              <c:strCache>
                <c:ptCount val="9"/>
                <c:pt idx="0">
                  <c:v>INFORMACIONS SERVEIS I TRÀMITS</c:v>
                </c:pt>
                <c:pt idx="2">
                  <c:v>SUPORT TRAMITACIÓ I CERTIFICATS ELECTRÒNICS</c:v>
                </c:pt>
                <c:pt idx="4">
                  <c:v>HABITATGE</c:v>
                </c:pt>
                <c:pt idx="6">
                  <c:v>AJUTS</c:v>
                </c:pt>
                <c:pt idx="8">
                  <c:v>PADRÓ D'HABITANTS</c:v>
                </c:pt>
              </c:strCache>
            </c:strRef>
          </c:cat>
          <c:val>
            <c:numRef>
              <c:f>'Tipus atenció telefònica'!$J$24:$J$32</c:f>
              <c:numCache>
                <c:formatCode>General</c:formatCode>
                <c:ptCount val="9"/>
                <c:pt idx="0">
                  <c:v>7712</c:v>
                </c:pt>
                <c:pt idx="2">
                  <c:v>4820</c:v>
                </c:pt>
                <c:pt idx="4">
                  <c:v>774</c:v>
                </c:pt>
                <c:pt idx="6">
                  <c:v>269</c:v>
                </c:pt>
                <c:pt idx="8">
                  <c:v>1077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D-4B8A-A35C-1132AA4AA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98273872"/>
        <c:axId val="656262368"/>
      </c:barChart>
      <c:catAx>
        <c:axId val="598273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56262368"/>
        <c:crosses val="autoZero"/>
        <c:auto val="1"/>
        <c:lblAlgn val="ctr"/>
        <c:lblOffset val="100"/>
        <c:noMultiLvlLbl val="0"/>
      </c:catAx>
      <c:valAx>
        <c:axId val="656262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98273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/>
              <a:t>Comprativa mensual</a:t>
            </a:r>
            <a:r>
              <a:rPr lang="ca-ES" b="1" baseline="0"/>
              <a:t> per anys</a:t>
            </a:r>
            <a:endParaRPr lang="ca-E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'Trucades ateses'!$T$11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'Trucades ateses'!$R$12:$R$23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'Trucades ateses'!$T$12:$T$23</c:f>
              <c:numCache>
                <c:formatCode>General</c:formatCode>
                <c:ptCount val="12"/>
                <c:pt idx="0">
                  <c:v>1325</c:v>
                </c:pt>
                <c:pt idx="1">
                  <c:v>1423</c:v>
                </c:pt>
                <c:pt idx="2">
                  <c:v>1999</c:v>
                </c:pt>
                <c:pt idx="3">
                  <c:v>1428</c:v>
                </c:pt>
                <c:pt idx="4">
                  <c:v>1496</c:v>
                </c:pt>
                <c:pt idx="5">
                  <c:v>1824</c:v>
                </c:pt>
                <c:pt idx="6">
                  <c:v>1104</c:v>
                </c:pt>
                <c:pt idx="7">
                  <c:v>860</c:v>
                </c:pt>
                <c:pt idx="8">
                  <c:v>1633</c:v>
                </c:pt>
                <c:pt idx="9">
                  <c:v>1611</c:v>
                </c:pt>
                <c:pt idx="10">
                  <c:v>1594</c:v>
                </c:pt>
                <c:pt idx="11">
                  <c:v>1230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AF-4534-9E92-351BDC1CEFD4}"/>
            </c:ext>
          </c:extLst>
        </c:ser>
        <c:ser>
          <c:idx val="1"/>
          <c:order val="1"/>
          <c:tx>
            <c:strRef>
              <c:f>'Trucades ateses'!$U$11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'Trucades ateses'!$R$12:$R$23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'Trucades ateses'!$U$12:$U$23</c:f>
              <c:numCache>
                <c:formatCode>General</c:formatCode>
                <c:ptCount val="12"/>
                <c:pt idx="0">
                  <c:v>1429</c:v>
                </c:pt>
                <c:pt idx="1">
                  <c:v>1377</c:v>
                </c:pt>
                <c:pt idx="2">
                  <c:v>1648</c:v>
                </c:pt>
                <c:pt idx="3">
                  <c:v>1465</c:v>
                </c:pt>
                <c:pt idx="4">
                  <c:v>1926</c:v>
                </c:pt>
                <c:pt idx="5">
                  <c:v>1583</c:v>
                </c:pt>
                <c:pt idx="6">
                  <c:v>1526</c:v>
                </c:pt>
                <c:pt idx="7">
                  <c:v>1176</c:v>
                </c:pt>
                <c:pt idx="8">
                  <c:v>2111</c:v>
                </c:pt>
                <c:pt idx="9">
                  <c:v>1661</c:v>
                </c:pt>
                <c:pt idx="10">
                  <c:v>1746</c:v>
                </c:pt>
                <c:pt idx="11">
                  <c:v>1316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AF-4534-9E92-351BDC1CEFD4}"/>
            </c:ext>
          </c:extLst>
        </c:ser>
        <c:ser>
          <c:idx val="2"/>
          <c:order val="2"/>
          <c:tx>
            <c:strRef>
              <c:f>'Trucades ateses'!$V$11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'Trucades ateses'!$R$12:$R$23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'Trucades ateses'!$V$12:$V$23</c:f>
              <c:numCache>
                <c:formatCode>General</c:formatCode>
                <c:ptCount val="12"/>
                <c:pt idx="0">
                  <c:v>2115</c:v>
                </c:pt>
                <c:pt idx="1">
                  <c:v>1558</c:v>
                </c:pt>
                <c:pt idx="2">
                  <c:v>1676</c:v>
                </c:pt>
                <c:pt idx="3">
                  <c:v>1235</c:v>
                </c:pt>
                <c:pt idx="4">
                  <c:v>1646</c:v>
                </c:pt>
                <c:pt idx="5">
                  <c:v>1314</c:v>
                </c:pt>
                <c:pt idx="6">
                  <c:v>1214</c:v>
                </c:pt>
                <c:pt idx="7">
                  <c:v>763</c:v>
                </c:pt>
                <c:pt idx="8">
                  <c:v>1458</c:v>
                </c:pt>
                <c:pt idx="9">
                  <c:v>1370</c:v>
                </c:pt>
                <c:pt idx="10">
                  <c:v>1089</c:v>
                </c:pt>
                <c:pt idx="11">
                  <c:v>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2C-40FA-99EA-142F9E810059}"/>
            </c:ext>
          </c:extLst>
        </c:ser>
        <c:ser>
          <c:idx val="3"/>
          <c:order val="3"/>
          <c:tx>
            <c:strRef>
              <c:f>'Trucades ateses'!$W$11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'Trucades ateses'!$R$12:$R$23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'Trucades ateses'!$W$12:$W$23</c:f>
              <c:numCache>
                <c:formatCode>General</c:formatCode>
                <c:ptCount val="12"/>
                <c:pt idx="0">
                  <c:v>1189</c:v>
                </c:pt>
                <c:pt idx="1">
                  <c:v>1158</c:v>
                </c:pt>
                <c:pt idx="2">
                  <c:v>1058</c:v>
                </c:pt>
                <c:pt idx="3">
                  <c:v>1243</c:v>
                </c:pt>
                <c:pt idx="4">
                  <c:v>1341</c:v>
                </c:pt>
                <c:pt idx="5">
                  <c:v>1381</c:v>
                </c:pt>
                <c:pt idx="6">
                  <c:v>1190</c:v>
                </c:pt>
                <c:pt idx="7">
                  <c:v>648</c:v>
                </c:pt>
                <c:pt idx="8">
                  <c:v>1199</c:v>
                </c:pt>
                <c:pt idx="9">
                  <c:v>1265</c:v>
                </c:pt>
                <c:pt idx="10">
                  <c:v>1220</c:v>
                </c:pt>
                <c:pt idx="11">
                  <c:v>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BB-4EEB-8446-91C4CEDF062E}"/>
            </c:ext>
          </c:extLst>
        </c:ser>
        <c:ser>
          <c:idx val="4"/>
          <c:order val="4"/>
          <c:tx>
            <c:strRef>
              <c:f>'Trucades ateses'!$X$11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'Trucades ateses'!$R$12:$R$23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'Trucades ateses'!$X$12:$X$23</c:f>
              <c:numCache>
                <c:formatCode>General</c:formatCode>
                <c:ptCount val="12"/>
                <c:pt idx="0">
                  <c:v>1419</c:v>
                </c:pt>
                <c:pt idx="1">
                  <c:v>1038</c:v>
                </c:pt>
                <c:pt idx="2">
                  <c:v>1108</c:v>
                </c:pt>
                <c:pt idx="3">
                  <c:v>880</c:v>
                </c:pt>
                <c:pt idx="4">
                  <c:v>1202</c:v>
                </c:pt>
                <c:pt idx="5">
                  <c:v>855</c:v>
                </c:pt>
                <c:pt idx="6">
                  <c:v>1040</c:v>
                </c:pt>
                <c:pt idx="7">
                  <c:v>623</c:v>
                </c:pt>
                <c:pt idx="8">
                  <c:v>1208</c:v>
                </c:pt>
                <c:pt idx="9">
                  <c:v>1053</c:v>
                </c:pt>
                <c:pt idx="10">
                  <c:v>892</c:v>
                </c:pt>
                <c:pt idx="11">
                  <c:v>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E2-4689-87B6-A38962A23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645192"/>
        <c:axId val="536644864"/>
      </c:lineChart>
      <c:catAx>
        <c:axId val="536645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36644864"/>
        <c:crosses val="autoZero"/>
        <c:auto val="1"/>
        <c:lblAlgn val="ctr"/>
        <c:lblOffset val="100"/>
        <c:noMultiLvlLbl val="0"/>
      </c:catAx>
      <c:valAx>
        <c:axId val="536644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36645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 i="0" baseline="0"/>
              <a:t>Comparativa anual de trucades ateses de l'OAC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'Trucades ateses'!$S$11:$X$11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'Trucades ateses'!$S$24:$X$24</c:f>
              <c:numCache>
                <c:formatCode>General</c:formatCode>
                <c:ptCount val="6"/>
                <c:pt idx="0">
                  <c:v>11282</c:v>
                </c:pt>
                <c:pt idx="1">
                  <c:v>17527</c:v>
                </c:pt>
                <c:pt idx="2">
                  <c:v>18964</c:v>
                </c:pt>
                <c:pt idx="3">
                  <c:v>16140</c:v>
                </c:pt>
                <c:pt idx="4">
                  <c:v>13685</c:v>
                </c:pt>
                <c:pt idx="5">
                  <c:v>12216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98-4795-91E5-E9D2D8FF6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3006568"/>
        <c:axId val="533006896"/>
      </c:barChart>
      <c:catAx>
        <c:axId val="53300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33006896"/>
        <c:crosses val="autoZero"/>
        <c:auto val="1"/>
        <c:lblAlgn val="ctr"/>
        <c:lblOffset val="100"/>
        <c:noMultiLvlLbl val="0"/>
      </c:catAx>
      <c:valAx>
        <c:axId val="53300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33006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i="0" baseline="0"/>
              <a:t>Trucades ateses- 2025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'Trucades ateses'!$R$12:$R$23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'Trucades ateses'!$X$12:$X$23</c:f>
              <c:numCache>
                <c:formatCode>General</c:formatCode>
                <c:ptCount val="12"/>
                <c:pt idx="0">
                  <c:v>1419</c:v>
                </c:pt>
                <c:pt idx="1">
                  <c:v>1038</c:v>
                </c:pt>
                <c:pt idx="2">
                  <c:v>1108</c:v>
                </c:pt>
                <c:pt idx="3">
                  <c:v>880</c:v>
                </c:pt>
                <c:pt idx="4">
                  <c:v>1202</c:v>
                </c:pt>
                <c:pt idx="5">
                  <c:v>855</c:v>
                </c:pt>
                <c:pt idx="6">
                  <c:v>1040</c:v>
                </c:pt>
                <c:pt idx="7">
                  <c:v>623</c:v>
                </c:pt>
                <c:pt idx="8">
                  <c:v>1208</c:v>
                </c:pt>
                <c:pt idx="9">
                  <c:v>1053</c:v>
                </c:pt>
                <c:pt idx="10">
                  <c:v>892</c:v>
                </c:pt>
                <c:pt idx="11">
                  <c:v>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98-4601-B08A-23AB68683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2146184"/>
        <c:axId val="542151104"/>
      </c:barChart>
      <c:catAx>
        <c:axId val="542146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42151104"/>
        <c:crosses val="autoZero"/>
        <c:auto val="1"/>
        <c:lblAlgn val="ctr"/>
        <c:lblOffset val="100"/>
        <c:noMultiLvlLbl val="0"/>
      </c:catAx>
      <c:valAx>
        <c:axId val="54215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42146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Evolució serveis que ofereix l'OAC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'Via Oberta'!$B$5</c:f>
              <c:strCache>
                <c:ptCount val="1"/>
                <c:pt idx="0">
                  <c:v>Comunicació domicili a altres Administracions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'Via Oberta'!$E$4:$J$4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'Via Oberta'!$E$5:$J$5</c:f>
              <c:numCache>
                <c:formatCode>General</c:formatCode>
                <c:ptCount val="6"/>
                <c:pt idx="0">
                  <c:v>1023</c:v>
                </c:pt>
                <c:pt idx="1">
                  <c:v>2488</c:v>
                </c:pt>
                <c:pt idx="2">
                  <c:v>3138</c:v>
                </c:pt>
                <c:pt idx="3">
                  <c:v>2819</c:v>
                </c:pt>
                <c:pt idx="4">
                  <c:v>2742</c:v>
                </c:pt>
                <c:pt idx="5">
                  <c:v>1101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AF-4684-8DC7-0FC1E8EFE522}"/>
            </c:ext>
          </c:extLst>
        </c:ser>
        <c:ser>
          <c:idx val="1"/>
          <c:order val="1"/>
          <c:tx>
            <c:strRef>
              <c:f>'Via Oberta'!$B$6</c:f>
              <c:strCache>
                <c:ptCount val="1"/>
                <c:pt idx="0">
                  <c:v>Emissió IdCAT i idCAT móbil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'Via Oberta'!$E$4:$J$4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'Via Oberta'!$E$6:$J$6</c:f>
              <c:numCache>
                <c:formatCode>General</c:formatCode>
                <c:ptCount val="6"/>
                <c:pt idx="0">
                  <c:v>825</c:v>
                </c:pt>
                <c:pt idx="1">
                  <c:v>1172</c:v>
                </c:pt>
                <c:pt idx="2">
                  <c:v>998</c:v>
                </c:pt>
                <c:pt idx="3">
                  <c:v>1350</c:v>
                </c:pt>
                <c:pt idx="4">
                  <c:v>1268</c:v>
                </c:pt>
                <c:pt idx="5">
                  <c:v>1496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AF-4684-8DC7-0FC1E8EFE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044456"/>
        <c:axId val="46047408"/>
      </c:barChart>
      <c:catAx>
        <c:axId val="46044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6047408"/>
        <c:crosses val="autoZero"/>
        <c:auto val="1"/>
        <c:lblAlgn val="ctr"/>
        <c:lblOffset val="100"/>
        <c:noMultiLvlLbl val="0"/>
      </c:catAx>
      <c:valAx>
        <c:axId val="46047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6044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>
                <a:solidFill>
                  <a:sysClr val="windowText" lastClr="000000"/>
                </a:solidFill>
              </a:rPr>
              <a:t>Comunicació domicili a altres Administracions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'Via Oberta'!$B$5</c:f>
              <c:strCache>
                <c:ptCount val="1"/>
                <c:pt idx="0">
                  <c:v>Comunicació domicili a altres Administracions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'Via Oberta'!$E$4:$J$4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'Via Oberta'!$E$5:$J$5</c:f>
              <c:numCache>
                <c:formatCode>General</c:formatCode>
                <c:ptCount val="6"/>
                <c:pt idx="0">
                  <c:v>1023</c:v>
                </c:pt>
                <c:pt idx="1">
                  <c:v>2488</c:v>
                </c:pt>
                <c:pt idx="2">
                  <c:v>3138</c:v>
                </c:pt>
                <c:pt idx="3">
                  <c:v>2819</c:v>
                </c:pt>
                <c:pt idx="4">
                  <c:v>2742</c:v>
                </c:pt>
                <c:pt idx="5">
                  <c:v>1101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0D-4967-8278-FCF765CA6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9670136"/>
        <c:axId val="529670792"/>
      </c:barChart>
      <c:catAx>
        <c:axId val="529670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29670792"/>
        <c:crosses val="autoZero"/>
        <c:auto val="1"/>
        <c:lblAlgn val="ctr"/>
        <c:lblOffset val="100"/>
        <c:noMultiLvlLbl val="0"/>
      </c:catAx>
      <c:valAx>
        <c:axId val="529670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29670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>
                <a:solidFill>
                  <a:sysClr val="windowText" lastClr="000000"/>
                </a:solidFill>
              </a:rPr>
              <a:t>Emissió idCAT i idCAT Mòbil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'Via Oberta'!$B$6</c:f>
              <c:strCache>
                <c:ptCount val="1"/>
                <c:pt idx="0">
                  <c:v>Emissió IdCAT i idCAT móbil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'Via Oberta'!$E$4:$J$4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'Via Oberta'!$E$6:$J$6</c:f>
              <c:numCache>
                <c:formatCode>General</c:formatCode>
                <c:ptCount val="6"/>
                <c:pt idx="0">
                  <c:v>825</c:v>
                </c:pt>
                <c:pt idx="1">
                  <c:v>1172</c:v>
                </c:pt>
                <c:pt idx="2">
                  <c:v>998</c:v>
                </c:pt>
                <c:pt idx="3">
                  <c:v>1350</c:v>
                </c:pt>
                <c:pt idx="4">
                  <c:v>1268</c:v>
                </c:pt>
                <c:pt idx="5">
                  <c:v>1496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E8-4CEF-8C23-0CDCF0315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1668408"/>
        <c:axId val="531663488"/>
      </c:barChart>
      <c:catAx>
        <c:axId val="531668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31663488"/>
        <c:crosses val="autoZero"/>
        <c:auto val="1"/>
        <c:lblAlgn val="ctr"/>
        <c:lblOffset val="100"/>
        <c:noMultiLvlLbl val="0"/>
      </c:catAx>
      <c:valAx>
        <c:axId val="531663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31668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Volant del Padró d'Habitants - El meu</a:t>
            </a:r>
            <a:r>
              <a:rPr lang="ca-ES" baseline="0"/>
              <a:t> espai</a:t>
            </a:r>
          </a:p>
          <a:p>
            <a:pPr>
              <a:defRPr/>
            </a:pPr>
            <a:r>
              <a:rPr lang="ca-ES" baseline="0"/>
              <a:t>El volant en un clic</a:t>
            </a:r>
            <a:endParaRPr lang="ca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'Volant en un clic'!$P$3:$P$14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'Volant en un clic'!$Q$3:$Q$14</c:f>
              <c:numCache>
                <c:formatCode>General</c:formatCode>
                <c:ptCount val="12"/>
                <c:pt idx="0">
                  <c:v>0</c:v>
                </c:pt>
                <c:pt idx="1">
                  <c:v>300</c:v>
                </c:pt>
                <c:pt idx="2">
                  <c:v>595</c:v>
                </c:pt>
                <c:pt idx="3">
                  <c:v>394</c:v>
                </c:pt>
                <c:pt idx="4">
                  <c:v>535</c:v>
                </c:pt>
                <c:pt idx="5">
                  <c:v>422</c:v>
                </c:pt>
                <c:pt idx="6">
                  <c:v>436</c:v>
                </c:pt>
                <c:pt idx="7">
                  <c:v>317</c:v>
                </c:pt>
                <c:pt idx="8">
                  <c:v>361</c:v>
                </c:pt>
                <c:pt idx="9">
                  <c:v>408</c:v>
                </c:pt>
                <c:pt idx="10">
                  <c:v>446</c:v>
                </c:pt>
                <c:pt idx="11">
                  <c:v>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FB-4C1E-90DF-7FF3A5A76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2885008"/>
        <c:axId val="412878168"/>
      </c:barChart>
      <c:catAx>
        <c:axId val="41288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12878168"/>
        <c:crosses val="autoZero"/>
        <c:auto val="1"/>
        <c:lblAlgn val="ctr"/>
        <c:lblOffset val="100"/>
        <c:noMultiLvlLbl val="0"/>
      </c:catAx>
      <c:valAx>
        <c:axId val="412878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12885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Comparativa de visites presencials  a l'OAC</a:t>
            </a:r>
          </a:p>
        </c:rich>
      </c:tx>
      <c:layout>
        <c:manualLayout>
          <c:xMode val="edge"/>
          <c:yMode val="edge"/>
          <c:x val="0.14835411198600176"/>
          <c:y val="2.40963855421686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4902537182852144"/>
          <c:y val="0.17171296296296296"/>
          <c:w val="0.82041907261592306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'Comparativa tipus cues i Tràmit'!$D$35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'Comparativa tipus cues i Tràmit'!$G$35</c:f>
              <c:numCache>
                <c:formatCode>General</c:formatCode>
                <c:ptCount val="1"/>
                <c:pt idx="0">
                  <c:v>12527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F8-4BD5-A1F9-7370BCAFD8FD}"/>
            </c:ext>
          </c:extLst>
        </c:ser>
        <c:ser>
          <c:idx val="1"/>
          <c:order val="1"/>
          <c:tx>
            <c:strRef>
              <c:f>'Comparativa tipus cues i Tràmit'!$D$36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'Comparativa tipus cues i Tràmit'!$G$36</c:f>
              <c:numCache>
                <c:formatCode>General</c:formatCode>
                <c:ptCount val="1"/>
                <c:pt idx="0">
                  <c:v>16164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F8-4BD5-A1F9-7370BCAFD8FD}"/>
            </c:ext>
          </c:extLst>
        </c:ser>
        <c:ser>
          <c:idx val="2"/>
          <c:order val="2"/>
          <c:tx>
            <c:strRef>
              <c:f>'Comparativa tipus cues i Tràmit'!$D$37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'Comparativa tipus cues i Tràmit'!$G$37</c:f>
              <c:numCache>
                <c:formatCode>General</c:formatCode>
                <c:ptCount val="1"/>
                <c:pt idx="0">
                  <c:v>16519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F8-4BD5-A1F9-7370BCAFD8FD}"/>
            </c:ext>
          </c:extLst>
        </c:ser>
        <c:ser>
          <c:idx val="3"/>
          <c:order val="3"/>
          <c:tx>
            <c:strRef>
              <c:f>'Comparativa tipus cues i Tràmit'!$D$38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'Comparativa tipus cues i Tràmit'!$G$38</c:f>
              <c:numCache>
                <c:formatCode>General</c:formatCode>
                <c:ptCount val="1"/>
                <c:pt idx="0">
                  <c:v>18971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F8-4BD5-A1F9-7370BCAFD8FD}"/>
            </c:ext>
          </c:extLst>
        </c:ser>
        <c:ser>
          <c:idx val="4"/>
          <c:order val="4"/>
          <c:tx>
            <c:strRef>
              <c:f>'Comparativa tipus cues i Tràmit'!$D$39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'Comparativa tipus cues i Tràmit'!$G$39</c:f>
              <c:numCache>
                <c:formatCode>General</c:formatCode>
                <c:ptCount val="1"/>
                <c:pt idx="0">
                  <c:v>20272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DF-47FC-8A43-BAA82F190FAE}"/>
            </c:ext>
          </c:extLst>
        </c:ser>
        <c:ser>
          <c:idx val="5"/>
          <c:order val="5"/>
          <c:tx>
            <c:strRef>
              <c:f>'Comparativa tipus cues i Tràmit'!$D$40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'Comparativa tipus cues i Tràmit'!$G$40</c:f>
              <c:numCache>
                <c:formatCode>General</c:formatCode>
                <c:ptCount val="1"/>
                <c:pt idx="0">
                  <c:v>20502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58-4A8B-9FB4-E23E5A435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2833368"/>
        <c:axId val="492835664"/>
      </c:barChart>
      <c:catAx>
        <c:axId val="492833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92835664"/>
        <c:crosses val="autoZero"/>
        <c:auto val="1"/>
        <c:lblAlgn val="ctr"/>
        <c:lblOffset val="100"/>
        <c:noMultiLvlLbl val="0"/>
      </c:catAx>
      <c:valAx>
        <c:axId val="49283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92833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/>
              <a:t>Evolució presentació telemàtica de la </a:t>
            </a:r>
          </a:p>
          <a:p>
            <a:pPr>
              <a:defRPr/>
            </a:pPr>
            <a:r>
              <a:rPr lang="ca-ES" b="1" u="sng"/>
              <a:t>Instància</a:t>
            </a:r>
            <a:r>
              <a:rPr lang="ca-ES" b="1" u="sng" baseline="0"/>
              <a:t> genèrica</a:t>
            </a:r>
            <a:endParaRPr lang="ca-ES" b="1" u="sng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0635348547533252"/>
          <c:y val="0.27271794871794874"/>
          <c:w val="0.88234707949641888"/>
          <c:h val="0.60318837068443365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3.3898193869834066E-2"/>
                  <c:y val="6.15386634363011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242937853107343"/>
                      <c:h val="0.1076155865132242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F4F-4B0D-82EB-9ED4D320201D}"/>
                </c:ext>
              </c:extLst>
            </c:dLbl>
            <c:dLbl>
              <c:idx val="3"/>
              <c:layout>
                <c:manualLayout>
                  <c:x val="-8.4745762711864406E-3"/>
                  <c:y val="4.61538461538461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4F-4B0D-82EB-9ED4D32020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'Comparativa Seu electrònica'!$G$21:$G$26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'Comparativa Seu electrònica'!$H$21:$H$26</c:f>
              <c:numCache>
                <c:formatCode>General</c:formatCode>
                <c:ptCount val="6"/>
                <c:pt idx="0">
                  <c:v>12182</c:v>
                </c:pt>
                <c:pt idx="1">
                  <c:v>13368</c:v>
                </c:pt>
                <c:pt idx="2">
                  <c:v>12537</c:v>
                </c:pt>
                <c:pt idx="3">
                  <c:v>12553</c:v>
                </c:pt>
                <c:pt idx="4">
                  <c:v>13182</c:v>
                </c:pt>
                <c:pt idx="5">
                  <c:v>13700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C-4469-BC7E-90551BDC4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2402016"/>
        <c:axId val="562402672"/>
      </c:lineChart>
      <c:catAx>
        <c:axId val="562402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62402672"/>
        <c:crosses val="autoZero"/>
        <c:auto val="1"/>
        <c:lblAlgn val="ctr"/>
        <c:lblOffset val="100"/>
        <c:noMultiLvlLbl val="0"/>
      </c:catAx>
      <c:valAx>
        <c:axId val="56240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62402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Evolució</a:t>
            </a:r>
            <a:r>
              <a:rPr lang="en-US" b="1" baseline="0"/>
              <a:t> sol·licitud telemàtica dels</a:t>
            </a:r>
          </a:p>
          <a:p>
            <a:pPr>
              <a:defRPr/>
            </a:pPr>
            <a:r>
              <a:rPr lang="en-US" b="1" baseline="0"/>
              <a:t> </a:t>
            </a:r>
            <a:r>
              <a:rPr lang="en-US" b="1" u="sng" baseline="0"/>
              <a:t>Justificants del Padró d'Habitants  </a:t>
            </a:r>
            <a:endParaRPr lang="en-US" b="1" u="sng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'Comparativa Seu electrònica'!$K$21:$K$26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'Comparativa Seu electrònica'!$L$21:$L$26</c:f>
              <c:numCache>
                <c:formatCode>General</c:formatCode>
                <c:ptCount val="6"/>
                <c:pt idx="0">
                  <c:v>695</c:v>
                </c:pt>
                <c:pt idx="1">
                  <c:v>468</c:v>
                </c:pt>
                <c:pt idx="2">
                  <c:v>1150</c:v>
                </c:pt>
                <c:pt idx="3">
                  <c:v>1346</c:v>
                </c:pt>
                <c:pt idx="4">
                  <c:v>1743</c:v>
                </c:pt>
                <c:pt idx="5">
                  <c:v>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7F-4AAB-9BFB-A623912C0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2397752"/>
        <c:axId val="562396112"/>
      </c:lineChart>
      <c:catAx>
        <c:axId val="562397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62396112"/>
        <c:crosses val="autoZero"/>
        <c:auto val="1"/>
        <c:lblAlgn val="ctr"/>
        <c:lblOffset val="100"/>
        <c:noMultiLvlLbl val="0"/>
      </c:catAx>
      <c:valAx>
        <c:axId val="562396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62397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>
                <a:solidFill>
                  <a:sysClr val="windowText" lastClr="000000"/>
                </a:solidFill>
              </a:rPr>
              <a:t>Evolució de presentació de </a:t>
            </a:r>
            <a:r>
              <a:rPr lang="ca-ES" b="1" baseline="0">
                <a:solidFill>
                  <a:sysClr val="windowText" lastClr="000000"/>
                </a:solidFill>
              </a:rPr>
              <a:t> </a:t>
            </a:r>
          </a:p>
          <a:p>
            <a:pPr>
              <a:defRPr/>
            </a:pPr>
            <a:r>
              <a:rPr lang="ca-ES" b="1" baseline="0">
                <a:solidFill>
                  <a:sysClr val="windowText" lastClr="000000"/>
                </a:solidFill>
              </a:rPr>
              <a:t>Queixes, Suggeriments i Propostes</a:t>
            </a:r>
            <a:endParaRPr lang="ca-ES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2334711286089243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'Comparativa Seu electrònica'!$H$28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4.8484838201471259E-2"/>
                  <c:y val="4.1025641025641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64-447D-AB00-2CB5764B2537}"/>
                </c:ext>
              </c:extLst>
            </c:dLbl>
            <c:dLbl>
              <c:idx val="2"/>
              <c:layout>
                <c:manualLayout>
                  <c:x val="-1.0774408489215835E-2"/>
                  <c:y val="4.92307692307691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64-447D-AB00-2CB5764B2537}"/>
                </c:ext>
              </c:extLst>
            </c:dLbl>
            <c:dLbl>
              <c:idx val="3"/>
              <c:layout>
                <c:manualLayout>
                  <c:x val="-8.080806366911877E-3"/>
                  <c:y val="-2.8717948717948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64-447D-AB00-2CB5764B25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'Comparativa Seu electrònica'!$G$29:$G$34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'Comparativa Seu electrònica'!$H$29:$H$34</c:f>
              <c:numCache>
                <c:formatCode>General</c:formatCode>
                <c:ptCount val="6"/>
                <c:pt idx="0">
                  <c:v>491</c:v>
                </c:pt>
                <c:pt idx="1">
                  <c:v>264</c:v>
                </c:pt>
                <c:pt idx="2">
                  <c:v>222</c:v>
                </c:pt>
                <c:pt idx="3">
                  <c:v>199</c:v>
                </c:pt>
                <c:pt idx="4">
                  <c:v>175</c:v>
                </c:pt>
                <c:pt idx="5">
                  <c:v>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3E-43AB-9D73-2D9382B21DD4}"/>
            </c:ext>
          </c:extLst>
        </c:ser>
        <c:ser>
          <c:idx val="1"/>
          <c:order val="1"/>
          <c:tx>
            <c:strRef>
              <c:f>'Comparativa Seu electrònica'!$I$28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'Comparativa Seu electrònica'!$G$29:$G$34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'Comparativa Seu electrònica'!$I$29:$I$34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3E-43AB-9D73-2D9382B21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9906184"/>
        <c:axId val="499907496"/>
      </c:lineChart>
      <c:catAx>
        <c:axId val="499906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99907496"/>
        <c:crosses val="autoZero"/>
        <c:auto val="1"/>
        <c:lblAlgn val="ctr"/>
        <c:lblOffset val="100"/>
        <c:noMultiLvlLbl val="0"/>
      </c:catAx>
      <c:valAx>
        <c:axId val="499907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99906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i="0" baseline="0"/>
              <a:t>Comparativa tramitació d'expedients telemàtics de l'OAC</a:t>
            </a:r>
          </a:p>
        </c:rich>
      </c:tx>
      <c:layout>
        <c:manualLayout>
          <c:xMode val="edge"/>
          <c:yMode val="edge"/>
          <c:x val="0.12918768194911309"/>
          <c:y val="3.2863849765258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[1]compratives!$C$2</c:f>
              <c:strCache>
                <c:ptCount val="1"/>
                <c:pt idx="0">
                  <c:v>Telemàtic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[1]compratives!$A$5:$A$10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[1]compratives!$C$5:$C$10</c:f>
              <c:numCache>
                <c:formatCode>General</c:formatCode>
                <c:ptCount val="6"/>
                <c:pt idx="0">
                  <c:v>17666</c:v>
                </c:pt>
                <c:pt idx="1">
                  <c:v>20222</c:v>
                </c:pt>
                <c:pt idx="2">
                  <c:v>20883</c:v>
                </c:pt>
                <c:pt idx="3">
                  <c:v>23115</c:v>
                </c:pt>
                <c:pt idx="4">
                  <c:v>25214</c:v>
                </c:pt>
                <c:pt idx="5">
                  <c:v>30673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66-4434-8D96-F5BCCCB43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1288736"/>
        <c:axId val="541285456"/>
      </c:barChart>
      <c:catAx>
        <c:axId val="54128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41285456"/>
        <c:crosses val="autoZero"/>
        <c:auto val="1"/>
        <c:lblAlgn val="ctr"/>
        <c:lblOffset val="100"/>
        <c:noMultiLvlLbl val="0"/>
      </c:catAx>
      <c:valAx>
        <c:axId val="541285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41288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>
                <a:solidFill>
                  <a:sysClr val="windowText" lastClr="000000"/>
                </a:solidFill>
              </a:rPr>
              <a:t>Comparativa</a:t>
            </a:r>
            <a:r>
              <a:rPr lang="ca-ES" b="1" baseline="0">
                <a:solidFill>
                  <a:sysClr val="windowText" lastClr="000000"/>
                </a:solidFill>
              </a:rPr>
              <a:t> WhatsApp- alta usuaris/es </a:t>
            </a:r>
          </a:p>
          <a:p>
            <a:pPr>
              <a:defRPr/>
            </a:pPr>
            <a:r>
              <a:rPr lang="ca-ES" b="1" baseline="0">
                <a:solidFill>
                  <a:sysClr val="windowText" lastClr="000000"/>
                </a:solidFill>
              </a:rPr>
              <a:t>i consultes a l'OAC</a:t>
            </a:r>
            <a:endParaRPr lang="ca-ES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623416659909"/>
          <c:y val="3.2820512820512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'Comparativa Whatsapp'!$B$39</c:f>
              <c:strCache>
                <c:ptCount val="1"/>
                <c:pt idx="0">
                  <c:v>2021*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'Comparativa Whatsapp'!$A$40:$A$41</c:f>
              <c:strCache>
                <c:ptCount val="2"/>
                <c:pt idx="0">
                  <c:v>Alta usuaris/es</c:v>
                </c:pt>
                <c:pt idx="1">
                  <c:v>Consultes OAC</c:v>
                </c:pt>
              </c:strCache>
            </c:strRef>
          </c:cat>
          <c:val>
            <c:numRef>
              <c:f>'Comparativa Whatsapp'!$B$40:$B$41</c:f>
              <c:numCache>
                <c:formatCode>General</c:formatCode>
                <c:ptCount val="2"/>
                <c:pt idx="0">
                  <c:v>840</c:v>
                </c:pt>
                <c:pt idx="1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F7-4CD9-86E0-44EA9336FA86}"/>
            </c:ext>
          </c:extLst>
        </c:ser>
        <c:ser>
          <c:idx val="1"/>
          <c:order val="1"/>
          <c:tx>
            <c:strRef>
              <c:f>'Comparativa Whatsapp'!$C$39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'Comparativa Whatsapp'!$A$40:$A$41</c:f>
              <c:strCache>
                <c:ptCount val="2"/>
                <c:pt idx="0">
                  <c:v>Alta usuaris/es</c:v>
                </c:pt>
                <c:pt idx="1">
                  <c:v>Consultes OAC</c:v>
                </c:pt>
              </c:strCache>
            </c:strRef>
          </c:cat>
          <c:val>
            <c:numRef>
              <c:f>'Comparativa Whatsapp'!$C$40:$C$41</c:f>
              <c:numCache>
                <c:formatCode>General</c:formatCode>
                <c:ptCount val="2"/>
                <c:pt idx="0">
                  <c:v>1094</c:v>
                </c:pt>
                <c:pt idx="1">
                  <c:v>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F7-4CD9-86E0-44EA9336FA86}"/>
            </c:ext>
          </c:extLst>
        </c:ser>
        <c:ser>
          <c:idx val="2"/>
          <c:order val="2"/>
          <c:tx>
            <c:strRef>
              <c:f>'Comparativa Whatsapp'!$D$39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'Comparativa Whatsapp'!$A$40:$A$41</c:f>
              <c:strCache>
                <c:ptCount val="2"/>
                <c:pt idx="0">
                  <c:v>Alta usuaris/es</c:v>
                </c:pt>
                <c:pt idx="1">
                  <c:v>Consultes OAC</c:v>
                </c:pt>
              </c:strCache>
            </c:strRef>
          </c:cat>
          <c:val>
            <c:numRef>
              <c:f>'Comparativa Whatsapp'!$D$40:$D$41</c:f>
              <c:numCache>
                <c:formatCode>General</c:formatCode>
                <c:ptCount val="2"/>
                <c:pt idx="0">
                  <c:v>1191</c:v>
                </c:pt>
                <c:pt idx="1">
                  <c:v>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96-438F-9085-D9101AF925A1}"/>
            </c:ext>
          </c:extLst>
        </c:ser>
        <c:ser>
          <c:idx val="3"/>
          <c:order val="3"/>
          <c:tx>
            <c:strRef>
              <c:f>'Comparativa Whatsapp'!$E$39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'Comparativa Whatsapp'!$A$40:$A$41</c:f>
              <c:strCache>
                <c:ptCount val="2"/>
                <c:pt idx="0">
                  <c:v>Alta usuaris/es</c:v>
                </c:pt>
                <c:pt idx="1">
                  <c:v>Consultes OAC</c:v>
                </c:pt>
              </c:strCache>
            </c:strRef>
          </c:cat>
          <c:val>
            <c:numRef>
              <c:f>'Comparativa Whatsapp'!$E$40:$E$41</c:f>
              <c:numCache>
                <c:formatCode>General</c:formatCode>
                <c:ptCount val="2"/>
                <c:pt idx="0">
                  <c:v>1401</c:v>
                </c:pt>
                <c:pt idx="1">
                  <c:v>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0E-481D-B73A-24950AF0A2F0}"/>
            </c:ext>
          </c:extLst>
        </c:ser>
        <c:ser>
          <c:idx val="4"/>
          <c:order val="4"/>
          <c:tx>
            <c:strRef>
              <c:f>'Comparativa Whatsapp'!$F$39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'Comparativa Whatsapp'!$A$40:$A$41</c:f>
              <c:strCache>
                <c:ptCount val="2"/>
                <c:pt idx="0">
                  <c:v>Alta usuaris/es</c:v>
                </c:pt>
                <c:pt idx="1">
                  <c:v>Consultes OAC</c:v>
                </c:pt>
              </c:strCache>
            </c:strRef>
          </c:cat>
          <c:val>
            <c:numRef>
              <c:f>'Comparativa Whatsapp'!$F$40:$F$41</c:f>
              <c:numCache>
                <c:formatCode>General</c:formatCode>
                <c:ptCount val="2"/>
                <c:pt idx="0">
                  <c:v>777</c:v>
                </c:pt>
                <c:pt idx="1">
                  <c:v>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4C-41B6-B3D4-6C1565629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8643800"/>
        <c:axId val="508645768"/>
      </c:barChart>
      <c:catAx>
        <c:axId val="508643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08645768"/>
        <c:crosses val="autoZero"/>
        <c:auto val="1"/>
        <c:lblAlgn val="ctr"/>
        <c:lblOffset val="100"/>
        <c:noMultiLvlLbl val="0"/>
      </c:catAx>
      <c:valAx>
        <c:axId val="508645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0864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5968044619422573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'Registre '!$C$5</c:f>
              <c:strCache>
                <c:ptCount val="1"/>
                <c:pt idx="0">
                  <c:v>PRESENCIAL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'Registre '!$B$6:$B$18</c:f>
              <c:strCache>
                <c:ptCount val="13"/>
                <c:pt idx="1">
                  <c:v>GENER</c:v>
                </c:pt>
                <c:pt idx="2">
                  <c:v>FEBRER</c:v>
                </c:pt>
                <c:pt idx="3">
                  <c:v>MARÇ</c:v>
                </c:pt>
                <c:pt idx="4">
                  <c:v>ABRIL</c:v>
                </c:pt>
                <c:pt idx="5">
                  <c:v>MAIG</c:v>
                </c:pt>
                <c:pt idx="6">
                  <c:v>JUNY</c:v>
                </c:pt>
                <c:pt idx="7">
                  <c:v>JULIOL</c:v>
                </c:pt>
                <c:pt idx="8">
                  <c:v>AGOST</c:v>
                </c:pt>
                <c:pt idx="9">
                  <c:v>SETEMBRE</c:v>
                </c:pt>
                <c:pt idx="10">
                  <c:v>OCTUBRE</c:v>
                </c:pt>
                <c:pt idx="11">
                  <c:v>NOVEMBRE</c:v>
                </c:pt>
                <c:pt idx="12">
                  <c:v>DESEMBRE</c:v>
                </c:pt>
              </c:strCache>
            </c:strRef>
          </c:cat>
          <c:val>
            <c:numRef>
              <c:f>'Registre '!$C$6:$C$18</c:f>
              <c:numCache>
                <c:formatCode>General</c:formatCode>
                <c:ptCount val="13"/>
                <c:pt idx="1">
                  <c:v>380</c:v>
                </c:pt>
                <c:pt idx="2">
                  <c:v>423</c:v>
                </c:pt>
                <c:pt idx="3">
                  <c:v>448</c:v>
                </c:pt>
                <c:pt idx="4">
                  <c:v>544</c:v>
                </c:pt>
                <c:pt idx="5">
                  <c:v>919</c:v>
                </c:pt>
                <c:pt idx="6">
                  <c:v>611</c:v>
                </c:pt>
                <c:pt idx="7">
                  <c:v>692</c:v>
                </c:pt>
                <c:pt idx="8">
                  <c:v>282</c:v>
                </c:pt>
                <c:pt idx="9">
                  <c:v>717</c:v>
                </c:pt>
                <c:pt idx="10">
                  <c:v>655</c:v>
                </c:pt>
                <c:pt idx="11">
                  <c:v>571</c:v>
                </c:pt>
                <c:pt idx="12">
                  <c:v>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59-42EC-98CD-166E3B90AE80}"/>
            </c:ext>
          </c:extLst>
        </c:ser>
        <c:ser>
          <c:idx val="1"/>
          <c:order val="1"/>
          <c:tx>
            <c:strRef>
              <c:f>'Registre '!$D$5</c:f>
              <c:strCache>
                <c:ptCount val="1"/>
                <c:pt idx="0">
                  <c:v>TELEMÀTIC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'Registre '!$B$6:$B$18</c:f>
              <c:strCache>
                <c:ptCount val="13"/>
                <c:pt idx="1">
                  <c:v>GENER</c:v>
                </c:pt>
                <c:pt idx="2">
                  <c:v>FEBRER</c:v>
                </c:pt>
                <c:pt idx="3">
                  <c:v>MARÇ</c:v>
                </c:pt>
                <c:pt idx="4">
                  <c:v>ABRIL</c:v>
                </c:pt>
                <c:pt idx="5">
                  <c:v>MAIG</c:v>
                </c:pt>
                <c:pt idx="6">
                  <c:v>JUNY</c:v>
                </c:pt>
                <c:pt idx="7">
                  <c:v>JULIOL</c:v>
                </c:pt>
                <c:pt idx="8">
                  <c:v>AGOST</c:v>
                </c:pt>
                <c:pt idx="9">
                  <c:v>SETEMBRE</c:v>
                </c:pt>
                <c:pt idx="10">
                  <c:v>OCTUBRE</c:v>
                </c:pt>
                <c:pt idx="11">
                  <c:v>NOVEMBRE</c:v>
                </c:pt>
                <c:pt idx="12">
                  <c:v>DESEMBRE</c:v>
                </c:pt>
              </c:strCache>
            </c:strRef>
          </c:cat>
          <c:val>
            <c:numRef>
              <c:f>'Registre '!$D$6:$D$18</c:f>
              <c:numCache>
                <c:formatCode>General</c:formatCode>
                <c:ptCount val="13"/>
                <c:pt idx="1">
                  <c:v>806</c:v>
                </c:pt>
                <c:pt idx="2">
                  <c:v>786</c:v>
                </c:pt>
                <c:pt idx="3">
                  <c:v>800</c:v>
                </c:pt>
                <c:pt idx="4">
                  <c:v>879</c:v>
                </c:pt>
                <c:pt idx="5">
                  <c:v>914</c:v>
                </c:pt>
                <c:pt idx="6">
                  <c:v>945</c:v>
                </c:pt>
                <c:pt idx="7">
                  <c:v>1012</c:v>
                </c:pt>
                <c:pt idx="8">
                  <c:v>514</c:v>
                </c:pt>
                <c:pt idx="9">
                  <c:v>886</c:v>
                </c:pt>
                <c:pt idx="10">
                  <c:v>974</c:v>
                </c:pt>
                <c:pt idx="11">
                  <c:v>986</c:v>
                </c:pt>
                <c:pt idx="12">
                  <c:v>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59-42EC-98CD-166E3B90AE80}"/>
            </c:ext>
          </c:extLst>
        </c:ser>
        <c:ser>
          <c:idx val="2"/>
          <c:order val="2"/>
          <c:tx>
            <c:strRef>
              <c:f>'Registre '!$E$5</c:f>
              <c:strCache>
                <c:ptCount val="1"/>
                <c:pt idx="0">
                  <c:v>EACAT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'Registre '!$B$6:$B$18</c:f>
              <c:strCache>
                <c:ptCount val="13"/>
                <c:pt idx="1">
                  <c:v>GENER</c:v>
                </c:pt>
                <c:pt idx="2">
                  <c:v>FEBRER</c:v>
                </c:pt>
                <c:pt idx="3">
                  <c:v>MARÇ</c:v>
                </c:pt>
                <c:pt idx="4">
                  <c:v>ABRIL</c:v>
                </c:pt>
                <c:pt idx="5">
                  <c:v>MAIG</c:v>
                </c:pt>
                <c:pt idx="6">
                  <c:v>JUNY</c:v>
                </c:pt>
                <c:pt idx="7">
                  <c:v>JULIOL</c:v>
                </c:pt>
                <c:pt idx="8">
                  <c:v>AGOST</c:v>
                </c:pt>
                <c:pt idx="9">
                  <c:v>SETEMBRE</c:v>
                </c:pt>
                <c:pt idx="10">
                  <c:v>OCTUBRE</c:v>
                </c:pt>
                <c:pt idx="11">
                  <c:v>NOVEMBRE</c:v>
                </c:pt>
                <c:pt idx="12">
                  <c:v>DESEMBRE</c:v>
                </c:pt>
              </c:strCache>
            </c:strRef>
          </c:cat>
          <c:val>
            <c:numRef>
              <c:f>'Registre '!$E$6:$E$18</c:f>
              <c:numCache>
                <c:formatCode>General</c:formatCode>
                <c:ptCount val="13"/>
                <c:pt idx="1">
                  <c:v>318</c:v>
                </c:pt>
                <c:pt idx="2">
                  <c:v>341</c:v>
                </c:pt>
                <c:pt idx="3">
                  <c:v>385</c:v>
                </c:pt>
                <c:pt idx="4">
                  <c:v>452</c:v>
                </c:pt>
                <c:pt idx="5">
                  <c:v>395</c:v>
                </c:pt>
                <c:pt idx="6">
                  <c:v>334</c:v>
                </c:pt>
                <c:pt idx="7">
                  <c:v>382</c:v>
                </c:pt>
                <c:pt idx="8">
                  <c:v>181</c:v>
                </c:pt>
                <c:pt idx="9">
                  <c:v>288</c:v>
                </c:pt>
                <c:pt idx="10">
                  <c:v>369</c:v>
                </c:pt>
                <c:pt idx="11">
                  <c:v>368</c:v>
                </c:pt>
                <c:pt idx="12">
                  <c:v>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59-42EC-98CD-166E3B90A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4098656"/>
        <c:axId val="664094392"/>
      </c:barChart>
      <c:catAx>
        <c:axId val="66409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64094392"/>
        <c:crosses val="autoZero"/>
        <c:auto val="1"/>
        <c:lblAlgn val="ctr"/>
        <c:lblOffset val="100"/>
        <c:noMultiLvlLbl val="0"/>
      </c:catAx>
      <c:valAx>
        <c:axId val="664094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6409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Registre</a:t>
            </a:r>
            <a:r>
              <a:rPr lang="ca-ES" baseline="0"/>
              <a:t> presencial - 2025</a:t>
            </a:r>
          </a:p>
          <a:p>
            <a:pPr>
              <a:defRPr/>
            </a:pPr>
            <a:endParaRPr lang="ca-ES"/>
          </a:p>
        </c:rich>
      </c:tx>
      <c:layout>
        <c:manualLayout>
          <c:xMode val="edge"/>
          <c:yMode val="edge"/>
          <c:x val="0.30408206926420478"/>
          <c:y val="2.2922636103151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'Registre per tipus entrada'!$D$4</c:f>
              <c:strCache>
                <c:ptCount val="1"/>
                <c:pt idx="0">
                  <c:v>Presencial (5711)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'Registre per tipus entrada'!$C$5:$C$17</c:f>
              <c:strCache>
                <c:ptCount val="13"/>
                <c:pt idx="1">
                  <c:v>GENER</c:v>
                </c:pt>
                <c:pt idx="2">
                  <c:v>FEBRER</c:v>
                </c:pt>
                <c:pt idx="3">
                  <c:v>MARÇ</c:v>
                </c:pt>
                <c:pt idx="4">
                  <c:v>ABRIL</c:v>
                </c:pt>
                <c:pt idx="5">
                  <c:v>MAIG</c:v>
                </c:pt>
                <c:pt idx="6">
                  <c:v>JUNY</c:v>
                </c:pt>
                <c:pt idx="7">
                  <c:v>JULIOL</c:v>
                </c:pt>
                <c:pt idx="8">
                  <c:v>AGOST</c:v>
                </c:pt>
                <c:pt idx="9">
                  <c:v>SETEMBRE</c:v>
                </c:pt>
                <c:pt idx="10">
                  <c:v>OCTUBRE</c:v>
                </c:pt>
                <c:pt idx="11">
                  <c:v>NOVEMBRE</c:v>
                </c:pt>
                <c:pt idx="12">
                  <c:v>DESEMBRE</c:v>
                </c:pt>
              </c:strCache>
            </c:strRef>
          </c:cat>
          <c:val>
            <c:numRef>
              <c:f>'Registre per tipus entrada'!$D$5:$D$17</c:f>
              <c:numCache>
                <c:formatCode>General</c:formatCode>
                <c:ptCount val="13"/>
                <c:pt idx="1">
                  <c:v>350</c:v>
                </c:pt>
                <c:pt idx="2">
                  <c:v>390</c:v>
                </c:pt>
                <c:pt idx="3">
                  <c:v>528</c:v>
                </c:pt>
                <c:pt idx="4">
                  <c:v>451</c:v>
                </c:pt>
                <c:pt idx="5">
                  <c:v>803</c:v>
                </c:pt>
                <c:pt idx="6">
                  <c:v>395</c:v>
                </c:pt>
                <c:pt idx="7">
                  <c:v>584</c:v>
                </c:pt>
                <c:pt idx="8">
                  <c:v>242</c:v>
                </c:pt>
                <c:pt idx="9">
                  <c:v>618</c:v>
                </c:pt>
                <c:pt idx="10">
                  <c:v>534</c:v>
                </c:pt>
                <c:pt idx="11">
                  <c:v>398</c:v>
                </c:pt>
                <c:pt idx="12">
                  <c:v>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89-4FD9-9278-87C0CF2E0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8371248"/>
        <c:axId val="558374200"/>
      </c:barChart>
      <c:catAx>
        <c:axId val="558371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58374200"/>
        <c:crosses val="autoZero"/>
        <c:auto val="1"/>
        <c:lblAlgn val="ctr"/>
        <c:lblOffset val="100"/>
        <c:noMultiLvlLbl val="0"/>
      </c:catAx>
      <c:valAx>
        <c:axId val="558374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58371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400">
                <a:solidFill>
                  <a:sysClr val="windowText" lastClr="000000"/>
                </a:solidFill>
              </a:rPr>
              <a:t>Comparativa del registre presencial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'Registre per tipus entrada'!$E$45</c:f>
              <c:strCache>
                <c:ptCount val="1"/>
                <c:pt idx="0">
                  <c:v>Presencial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'Registre per tipus entrada'!$D$46:$D$51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'Registre per tipus entrada'!$E$46:$E$51</c:f>
              <c:numCache>
                <c:formatCode>General</c:formatCode>
                <c:ptCount val="6"/>
                <c:pt idx="0">
                  <c:v>5263</c:v>
                </c:pt>
                <c:pt idx="1">
                  <c:v>7100</c:v>
                </c:pt>
                <c:pt idx="2">
                  <c:v>7068</c:v>
                </c:pt>
                <c:pt idx="3">
                  <c:v>6101</c:v>
                </c:pt>
                <c:pt idx="4">
                  <c:v>6676</c:v>
                </c:pt>
                <c:pt idx="5">
                  <c:v>5711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4F-4249-A65F-C17B13991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3696128"/>
        <c:axId val="533689240"/>
      </c:barChart>
      <c:catAx>
        <c:axId val="53369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33689240"/>
        <c:crosses val="autoZero"/>
        <c:auto val="1"/>
        <c:lblAlgn val="ctr"/>
        <c:lblOffset val="100"/>
        <c:noMultiLvlLbl val="0"/>
      </c:catAx>
      <c:valAx>
        <c:axId val="533689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3369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>
                <a:solidFill>
                  <a:sysClr val="windowText" lastClr="000000"/>
                </a:solidFill>
              </a:rPr>
              <a:t>Registres</a:t>
            </a:r>
            <a:r>
              <a:rPr lang="ca-ES" baseline="0">
                <a:solidFill>
                  <a:sysClr val="windowText" lastClr="000000"/>
                </a:solidFill>
              </a:rPr>
              <a:t> electrònics gestionats - 2025</a:t>
            </a:r>
            <a:endParaRPr lang="ca-ES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'Registre per tipus entrada'!$E$4</c:f>
              <c:strCache>
                <c:ptCount val="1"/>
                <c:pt idx="0">
                  <c:v>Telemàtic (9957)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'Registre per tipus entrada'!$C$5:$C$17</c:f>
              <c:strCache>
                <c:ptCount val="13"/>
                <c:pt idx="1">
                  <c:v>GENER</c:v>
                </c:pt>
                <c:pt idx="2">
                  <c:v>FEBRER</c:v>
                </c:pt>
                <c:pt idx="3">
                  <c:v>MARÇ</c:v>
                </c:pt>
                <c:pt idx="4">
                  <c:v>ABRIL</c:v>
                </c:pt>
                <c:pt idx="5">
                  <c:v>MAIG</c:v>
                </c:pt>
                <c:pt idx="6">
                  <c:v>JUNY</c:v>
                </c:pt>
                <c:pt idx="7">
                  <c:v>JULIOL</c:v>
                </c:pt>
                <c:pt idx="8">
                  <c:v>AGOST</c:v>
                </c:pt>
                <c:pt idx="9">
                  <c:v>SETEMBRE</c:v>
                </c:pt>
                <c:pt idx="10">
                  <c:v>OCTUBRE</c:v>
                </c:pt>
                <c:pt idx="11">
                  <c:v>NOVEMBRE</c:v>
                </c:pt>
                <c:pt idx="12">
                  <c:v>DESEMBRE</c:v>
                </c:pt>
              </c:strCache>
            </c:strRef>
          </c:cat>
          <c:val>
            <c:numRef>
              <c:f>'Registre per tipus entrada'!$E$5:$E$17</c:f>
              <c:numCache>
                <c:formatCode>General</c:formatCode>
                <c:ptCount val="13"/>
                <c:pt idx="1">
                  <c:v>767</c:v>
                </c:pt>
                <c:pt idx="2">
                  <c:v>756</c:v>
                </c:pt>
                <c:pt idx="3">
                  <c:v>1037</c:v>
                </c:pt>
                <c:pt idx="4">
                  <c:v>853</c:v>
                </c:pt>
                <c:pt idx="5">
                  <c:v>1073</c:v>
                </c:pt>
                <c:pt idx="6">
                  <c:v>713</c:v>
                </c:pt>
                <c:pt idx="7">
                  <c:v>898</c:v>
                </c:pt>
                <c:pt idx="8">
                  <c:v>412</c:v>
                </c:pt>
                <c:pt idx="9">
                  <c:v>934</c:v>
                </c:pt>
                <c:pt idx="10">
                  <c:v>1061</c:v>
                </c:pt>
                <c:pt idx="11">
                  <c:v>862</c:v>
                </c:pt>
                <c:pt idx="12">
                  <c:v>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54-4690-8134-5DC3AB2FBDE2}"/>
            </c:ext>
          </c:extLst>
        </c:ser>
        <c:ser>
          <c:idx val="1"/>
          <c:order val="1"/>
          <c:tx>
            <c:strRef>
              <c:f>'Registre per tipus entrada'!$F$4</c:f>
              <c:strCache>
                <c:ptCount val="1"/>
                <c:pt idx="0">
                  <c:v>EACAT (4951)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'Registre per tipus entrada'!$C$5:$C$17</c:f>
              <c:strCache>
                <c:ptCount val="13"/>
                <c:pt idx="1">
                  <c:v>GENER</c:v>
                </c:pt>
                <c:pt idx="2">
                  <c:v>FEBRER</c:v>
                </c:pt>
                <c:pt idx="3">
                  <c:v>MARÇ</c:v>
                </c:pt>
                <c:pt idx="4">
                  <c:v>ABRIL</c:v>
                </c:pt>
                <c:pt idx="5">
                  <c:v>MAIG</c:v>
                </c:pt>
                <c:pt idx="6">
                  <c:v>JUNY</c:v>
                </c:pt>
                <c:pt idx="7">
                  <c:v>JULIOL</c:v>
                </c:pt>
                <c:pt idx="8">
                  <c:v>AGOST</c:v>
                </c:pt>
                <c:pt idx="9">
                  <c:v>SETEMBRE</c:v>
                </c:pt>
                <c:pt idx="10">
                  <c:v>OCTUBRE</c:v>
                </c:pt>
                <c:pt idx="11">
                  <c:v>NOVEMBRE</c:v>
                </c:pt>
                <c:pt idx="12">
                  <c:v>DESEMBRE</c:v>
                </c:pt>
              </c:strCache>
            </c:strRef>
          </c:cat>
          <c:val>
            <c:numRef>
              <c:f>'Registre per tipus entrada'!$F$5:$F$17</c:f>
              <c:numCache>
                <c:formatCode>General</c:formatCode>
                <c:ptCount val="13"/>
                <c:pt idx="1">
                  <c:v>399</c:v>
                </c:pt>
                <c:pt idx="2">
                  <c:v>428</c:v>
                </c:pt>
                <c:pt idx="3">
                  <c:v>457</c:v>
                </c:pt>
                <c:pt idx="4">
                  <c:v>439</c:v>
                </c:pt>
                <c:pt idx="5">
                  <c:v>429</c:v>
                </c:pt>
                <c:pt idx="6">
                  <c:v>397</c:v>
                </c:pt>
                <c:pt idx="7">
                  <c:v>456</c:v>
                </c:pt>
                <c:pt idx="8">
                  <c:v>223</c:v>
                </c:pt>
                <c:pt idx="9">
                  <c:v>425</c:v>
                </c:pt>
                <c:pt idx="10">
                  <c:v>515</c:v>
                </c:pt>
                <c:pt idx="11">
                  <c:v>390</c:v>
                </c:pt>
                <c:pt idx="12">
                  <c:v>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54-4690-8134-5DC3AB2FB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6844280"/>
        <c:axId val="616843624"/>
      </c:barChart>
      <c:catAx>
        <c:axId val="616844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16843624"/>
        <c:crosses val="autoZero"/>
        <c:auto val="1"/>
        <c:lblAlgn val="ctr"/>
        <c:lblOffset val="100"/>
        <c:noMultiLvlLbl val="0"/>
      </c:catAx>
      <c:valAx>
        <c:axId val="616843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16844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/>
              <a:t>Comparativa</a:t>
            </a:r>
            <a:r>
              <a:rPr lang="ca-ES" b="1" baseline="0"/>
              <a:t> regristres electrònics</a:t>
            </a:r>
            <a:endParaRPr lang="ca-E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'Registre per tipus entrada'!$F$45</c:f>
              <c:strCache>
                <c:ptCount val="1"/>
                <c:pt idx="0">
                  <c:v> EACAT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'Registre per tipus entrada'!$D$46:$D$51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'Registre per tipus entrada'!$F$46:$F$51</c:f>
              <c:numCache>
                <c:formatCode>General</c:formatCode>
                <c:ptCount val="6"/>
                <c:pt idx="0">
                  <c:v>1564</c:v>
                </c:pt>
                <c:pt idx="1">
                  <c:v>1940</c:v>
                </c:pt>
                <c:pt idx="2">
                  <c:v>2339</c:v>
                </c:pt>
                <c:pt idx="3">
                  <c:v>3888</c:v>
                </c:pt>
                <c:pt idx="4">
                  <c:v>4130</c:v>
                </c:pt>
                <c:pt idx="5">
                  <c:v>4951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8A-4238-ACBF-F3926F997FF4}"/>
            </c:ext>
          </c:extLst>
        </c:ser>
        <c:ser>
          <c:idx val="1"/>
          <c:order val="1"/>
          <c:tx>
            <c:strRef>
              <c:f>'Registre per tipus entrada'!$G$45</c:f>
              <c:strCache>
                <c:ptCount val="1"/>
                <c:pt idx="0">
                  <c:v>Telemàtic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'Registre per tipus entrada'!$D$46:$D$51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'Registre per tipus entrada'!$G$46:$G$51</c:f>
              <c:numCache>
                <c:formatCode>General</c:formatCode>
                <c:ptCount val="6"/>
                <c:pt idx="0">
                  <c:v>7664</c:v>
                </c:pt>
                <c:pt idx="1">
                  <c:v>8656</c:v>
                </c:pt>
                <c:pt idx="2">
                  <c:v>8893</c:v>
                </c:pt>
                <c:pt idx="3">
                  <c:v>9275</c:v>
                </c:pt>
                <c:pt idx="4">
                  <c:v>10135</c:v>
                </c:pt>
                <c:pt idx="5">
                  <c:v>9957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8A-4238-ACBF-F3926F997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2294952"/>
        <c:axId val="412295672"/>
      </c:barChart>
      <c:catAx>
        <c:axId val="412294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12295672"/>
        <c:crosses val="autoZero"/>
        <c:auto val="1"/>
        <c:lblAlgn val="ctr"/>
        <c:lblOffset val="100"/>
        <c:noMultiLvlLbl val="0"/>
      </c:catAx>
      <c:valAx>
        <c:axId val="412295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12294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/>
              <a:t>Comparativa</a:t>
            </a:r>
            <a:r>
              <a:rPr lang="ca-ES" b="1" baseline="0"/>
              <a:t> (per cues</a:t>
            </a:r>
            <a:r>
              <a:rPr lang="ca-ES" b="1" u="sng" baseline="0"/>
              <a:t>) tràmits </a:t>
            </a:r>
            <a:r>
              <a:rPr lang="ca-ES" b="1" baseline="0"/>
              <a:t>realitzats presencialment a l'OAC</a:t>
            </a:r>
            <a:endParaRPr lang="ca-E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'Comparativa tipus cues i Tràmit'!$T$18</c:f>
              <c:strCache>
                <c:ptCount val="1"/>
                <c:pt idx="0">
                  <c:v>Cita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'Comparativa tipus cues i Tràmit'!$S$19:$S$24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'Comparativa tipus cues i Tràmit'!$T$19:$T$24</c:f>
              <c:numCache>
                <c:formatCode>General</c:formatCode>
                <c:ptCount val="6"/>
                <c:pt idx="0">
                  <c:v>7438</c:v>
                </c:pt>
                <c:pt idx="1">
                  <c:v>13182</c:v>
                </c:pt>
                <c:pt idx="2">
                  <c:v>14794</c:v>
                </c:pt>
                <c:pt idx="3">
                  <c:v>12625</c:v>
                </c:pt>
                <c:pt idx="4">
                  <c:v>11092</c:v>
                </c:pt>
                <c:pt idx="5">
                  <c:v>8745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78-4C99-B9AE-FE9EDB24FA04}"/>
            </c:ext>
          </c:extLst>
        </c:ser>
        <c:ser>
          <c:idx val="1"/>
          <c:order val="1"/>
          <c:tx>
            <c:strRef>
              <c:f>'Comparativa tipus cues i Tràmit'!$U$18</c:f>
              <c:strCache>
                <c:ptCount val="1"/>
                <c:pt idx="0">
                  <c:v>Sense cita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-5.2805280528053777E-3"/>
                  <c:y val="-4.32645034414945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25-499D-98EB-1CA05DCC1E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'Comparativa tipus cues i Tràmit'!$S$19:$S$24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'Comparativa tipus cues i Tràmit'!$U$19:$U$24</c:f>
              <c:numCache>
                <c:formatCode>General</c:formatCode>
                <c:ptCount val="6"/>
                <c:pt idx="0">
                  <c:v>6266</c:v>
                </c:pt>
                <c:pt idx="1">
                  <c:v>4425</c:v>
                </c:pt>
                <c:pt idx="2">
                  <c:v>3412</c:v>
                </c:pt>
                <c:pt idx="3">
                  <c:v>8768</c:v>
                </c:pt>
                <c:pt idx="4">
                  <c:v>13915</c:v>
                </c:pt>
                <c:pt idx="5">
                  <c:v>15434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78-4C99-B9AE-FE9EDB24FA04}"/>
            </c:ext>
          </c:extLst>
        </c:ser>
        <c:ser>
          <c:idx val="2"/>
          <c:order val="2"/>
          <c:tx>
            <c:strRef>
              <c:f>'Comparativa tipus cues i Tràmit'!$V$18</c:f>
              <c:strCache>
                <c:ptCount val="1"/>
                <c:pt idx="0">
                  <c:v>Atenció ràpida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'Comparativa tipus cues i Tràmit'!$S$19:$S$24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'Comparativa tipus cues i Tràmit'!$V$19:$V$24</c:f>
              <c:numCache>
                <c:formatCode>General</c:formatCode>
                <c:ptCount val="6"/>
                <c:pt idx="0">
                  <c:v>4806</c:v>
                </c:pt>
                <c:pt idx="1">
                  <c:v>9644</c:v>
                </c:pt>
                <c:pt idx="2">
                  <c:v>11069</c:v>
                </c:pt>
                <c:pt idx="3">
                  <c:v>13697</c:v>
                </c:pt>
                <c:pt idx="4">
                  <c:v>13993</c:v>
                </c:pt>
                <c:pt idx="5">
                  <c:v>12936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78-4C99-B9AE-FE9EDB24F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3679432"/>
        <c:axId val="403684024"/>
      </c:barChart>
      <c:catAx>
        <c:axId val="403679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03684024"/>
        <c:crosses val="autoZero"/>
        <c:auto val="1"/>
        <c:lblAlgn val="ctr"/>
        <c:lblOffset val="100"/>
        <c:noMultiLvlLbl val="0"/>
      </c:catAx>
      <c:valAx>
        <c:axId val="403684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03679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/>
              <a:t>Comparativa (per cues) de </a:t>
            </a:r>
            <a:r>
              <a:rPr lang="ca-ES" b="1" u="sng"/>
              <a:t>tràmits</a:t>
            </a:r>
            <a:r>
              <a:rPr lang="ca-ES" b="1"/>
              <a:t> presencials realitzats amb cita i sense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'Comparativa tipus cues i Tràmit'!$T$26</c:f>
              <c:strCache>
                <c:ptCount val="1"/>
                <c:pt idx="0">
                  <c:v>Cita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'Comparativa tipus cues i Tràmit'!$S$27:$S$32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'Comparativa tipus cues i Tràmit'!$T$27:$T$32</c:f>
              <c:numCache>
                <c:formatCode>General</c:formatCode>
                <c:ptCount val="6"/>
                <c:pt idx="0">
                  <c:v>7438</c:v>
                </c:pt>
                <c:pt idx="1">
                  <c:v>13182</c:v>
                </c:pt>
                <c:pt idx="2">
                  <c:v>14794</c:v>
                </c:pt>
                <c:pt idx="3">
                  <c:v>12625</c:v>
                </c:pt>
                <c:pt idx="4">
                  <c:v>11092</c:v>
                </c:pt>
                <c:pt idx="5">
                  <c:v>8745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71-4696-BFF3-30DCDD050FBE}"/>
            </c:ext>
          </c:extLst>
        </c:ser>
        <c:ser>
          <c:idx val="1"/>
          <c:order val="1"/>
          <c:tx>
            <c:strRef>
              <c:f>'Comparativa tipus cues i Tràmit'!$U$26</c:f>
              <c:strCache>
                <c:ptCount val="1"/>
                <c:pt idx="0">
                  <c:v>Sense cita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1.957186544342503E-2"/>
                  <c:y val="-3.91006842619745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FD-4838-A279-EE917E256D7A}"/>
                </c:ext>
              </c:extLst>
            </c:dLbl>
            <c:dLbl>
              <c:idx val="2"/>
              <c:layout>
                <c:manualLayout>
                  <c:x val="2.2018348623853212E-2"/>
                  <c:y val="-7.82013685239491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FD-4838-A279-EE917E256D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'Comparativa tipus cues i Tràmit'!$S$27:$S$32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'Comparativa tipus cues i Tràmit'!$U$27:$U$32</c:f>
              <c:numCache>
                <c:formatCode>General</c:formatCode>
                <c:ptCount val="6"/>
                <c:pt idx="0">
                  <c:v>11072</c:v>
                </c:pt>
                <c:pt idx="1">
                  <c:v>14069</c:v>
                </c:pt>
                <c:pt idx="2">
                  <c:v>14481</c:v>
                </c:pt>
                <c:pt idx="3">
                  <c:v>22465</c:v>
                </c:pt>
                <c:pt idx="4">
                  <c:v>27908</c:v>
                </c:pt>
                <c:pt idx="5">
                  <c:v>28370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71-4696-BFF3-30DCDD050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9003688"/>
        <c:axId val="539001720"/>
      </c:barChart>
      <c:catAx>
        <c:axId val="539003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39001720"/>
        <c:crosses val="autoZero"/>
        <c:auto val="1"/>
        <c:lblAlgn val="ctr"/>
        <c:lblOffset val="100"/>
        <c:noMultiLvlLbl val="0"/>
      </c:catAx>
      <c:valAx>
        <c:axId val="539001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39003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Comparativa de</a:t>
            </a:r>
            <a:r>
              <a:rPr lang="en-US" b="1" baseline="0"/>
              <a:t> </a:t>
            </a:r>
            <a:r>
              <a:rPr lang="en-US" b="1" u="sng"/>
              <a:t>tràmits</a:t>
            </a:r>
            <a:r>
              <a:rPr lang="en-US" b="1"/>
              <a:t> presencials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'Comparativa tipus cues i Tràmit'!$S$35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'Comparativa tipus cues i Tràmit'!$V$34</c:f>
              <c:strCache>
                <c:ptCount val="1"/>
                <c:pt idx="0">
                  <c:v>total tràmits</c:v>
                </c:pt>
              </c:strCache>
            </c:strRef>
          </c:cat>
          <c:val>
            <c:numRef>
              <c:f>'Comparativa tipus cues i Tràmit'!$V$35</c:f>
              <c:numCache>
                <c:formatCode>General</c:formatCode>
                <c:ptCount val="1"/>
                <c:pt idx="0">
                  <c:v>18510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21-4AD9-AAC4-9F08BA99E833}"/>
            </c:ext>
          </c:extLst>
        </c:ser>
        <c:ser>
          <c:idx val="1"/>
          <c:order val="1"/>
          <c:tx>
            <c:strRef>
              <c:f>'Comparativa tipus cues i Tràmit'!$S$36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'Comparativa tipus cues i Tràmit'!$V$34</c:f>
              <c:strCache>
                <c:ptCount val="1"/>
                <c:pt idx="0">
                  <c:v>total tràmits</c:v>
                </c:pt>
              </c:strCache>
            </c:strRef>
          </c:cat>
          <c:val>
            <c:numRef>
              <c:f>'Comparativa tipus cues i Tràmit'!$V$36</c:f>
              <c:numCache>
                <c:formatCode>General</c:formatCode>
                <c:ptCount val="1"/>
                <c:pt idx="0">
                  <c:v>27251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21-4AD9-AAC4-9F08BA99E833}"/>
            </c:ext>
          </c:extLst>
        </c:ser>
        <c:ser>
          <c:idx val="2"/>
          <c:order val="2"/>
          <c:tx>
            <c:strRef>
              <c:f>'Comparativa tipus cues i Tràmit'!$S$37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'Comparativa tipus cues i Tràmit'!$V$34</c:f>
              <c:strCache>
                <c:ptCount val="1"/>
                <c:pt idx="0">
                  <c:v>total tràmits</c:v>
                </c:pt>
              </c:strCache>
            </c:strRef>
          </c:cat>
          <c:val>
            <c:numRef>
              <c:f>'Comparativa tipus cues i Tràmit'!$V$37</c:f>
              <c:numCache>
                <c:formatCode>General</c:formatCode>
                <c:ptCount val="1"/>
                <c:pt idx="0">
                  <c:v>29275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21-4AD9-AAC4-9F08BA99E833}"/>
            </c:ext>
          </c:extLst>
        </c:ser>
        <c:ser>
          <c:idx val="3"/>
          <c:order val="3"/>
          <c:tx>
            <c:strRef>
              <c:f>'Comparativa tipus cues i Tràmit'!$S$38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'Comparativa tipus cues i Tràmit'!$V$34</c:f>
              <c:strCache>
                <c:ptCount val="1"/>
                <c:pt idx="0">
                  <c:v>total tràmits</c:v>
                </c:pt>
              </c:strCache>
            </c:strRef>
          </c:cat>
          <c:val>
            <c:numRef>
              <c:f>'Comparativa tipus cues i Tràmit'!$V$38</c:f>
              <c:numCache>
                <c:formatCode>General</c:formatCode>
                <c:ptCount val="1"/>
                <c:pt idx="0">
                  <c:v>35090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21-4AD9-AAC4-9F08BA99E833}"/>
            </c:ext>
          </c:extLst>
        </c:ser>
        <c:ser>
          <c:idx val="4"/>
          <c:order val="4"/>
          <c:tx>
            <c:strRef>
              <c:f>'Comparativa tipus cues i Tràmit'!$S$39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'Comparativa tipus cues i Tràmit'!$V$34</c:f>
              <c:strCache>
                <c:ptCount val="1"/>
                <c:pt idx="0">
                  <c:v>total tràmits</c:v>
                </c:pt>
              </c:strCache>
            </c:strRef>
          </c:cat>
          <c:val>
            <c:numRef>
              <c:f>'Comparativa tipus cues i Tràmit'!$V$39</c:f>
              <c:numCache>
                <c:formatCode>General</c:formatCode>
                <c:ptCount val="1"/>
                <c:pt idx="0">
                  <c:v>39000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21-4AD9-AAC4-9F08BA99E833}"/>
            </c:ext>
          </c:extLst>
        </c:ser>
        <c:ser>
          <c:idx val="5"/>
          <c:order val="5"/>
          <c:tx>
            <c:strRef>
              <c:f>'Comparativa tipus cues i Tràmit'!$S$40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'Comparativa tipus cues i Tràmit'!$V$34</c:f>
              <c:strCache>
                <c:ptCount val="1"/>
                <c:pt idx="0">
                  <c:v>total tràmits</c:v>
                </c:pt>
              </c:strCache>
            </c:strRef>
          </c:cat>
          <c:val>
            <c:numRef>
              <c:f>'Comparativa tipus cues i Tràmit'!$V$40</c:f>
              <c:numCache>
                <c:formatCode>General</c:formatCode>
                <c:ptCount val="1"/>
                <c:pt idx="0">
                  <c:v>37115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CE-49A6-8B5C-3A8A5A160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1361792"/>
        <c:axId val="591357856"/>
      </c:barChart>
      <c:catAx>
        <c:axId val="591361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91357856"/>
        <c:crosses val="autoZero"/>
        <c:auto val="1"/>
        <c:lblAlgn val="ctr"/>
        <c:lblOffset val="100"/>
        <c:noMultiLvlLbl val="0"/>
      </c:catAx>
      <c:valAx>
        <c:axId val="591357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91361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/>
              <a:t>Comparativa</a:t>
            </a:r>
            <a:r>
              <a:rPr lang="ca-ES" b="1" baseline="0"/>
              <a:t> </a:t>
            </a:r>
            <a:r>
              <a:rPr lang="ca-ES" b="1" u="sng" baseline="0"/>
              <a:t>visites</a:t>
            </a:r>
            <a:r>
              <a:rPr lang="ca-ES" b="1" baseline="0"/>
              <a:t> presencials</a:t>
            </a:r>
            <a:endParaRPr lang="ca-E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'Comparativa tipus cues i Tràmit'!$I$44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'Comparativa tipus cues i Tràmit'!$N$44</c:f>
              <c:numCache>
                <c:formatCode>General</c:formatCode>
                <c:ptCount val="1"/>
                <c:pt idx="0">
                  <c:v>9536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B0-4A77-9E0B-CDE47E3439E7}"/>
            </c:ext>
          </c:extLst>
        </c:ser>
        <c:ser>
          <c:idx val="1"/>
          <c:order val="1"/>
          <c:tx>
            <c:strRef>
              <c:f>'Comparativa tipus cues i Tràmit'!$I$45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'Comparativa tipus cues i Tràmit'!$N$45</c:f>
              <c:numCache>
                <c:formatCode>General</c:formatCode>
                <c:ptCount val="1"/>
                <c:pt idx="0">
                  <c:v>15398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B0-4A77-9E0B-CDE47E3439E7}"/>
            </c:ext>
          </c:extLst>
        </c:ser>
        <c:ser>
          <c:idx val="2"/>
          <c:order val="2"/>
          <c:tx>
            <c:strRef>
              <c:f>'Comparativa tipus cues i Tràmit'!$I$46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'Comparativa tipus cues i Tràmit'!$N$46</c:f>
              <c:numCache>
                <c:formatCode>General</c:formatCode>
                <c:ptCount val="1"/>
                <c:pt idx="0">
                  <c:v>16519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B0-4A77-9E0B-CDE47E3439E7}"/>
            </c:ext>
          </c:extLst>
        </c:ser>
        <c:ser>
          <c:idx val="3"/>
          <c:order val="3"/>
          <c:tx>
            <c:strRef>
              <c:f>'Comparativa tipus cues i Tràmit'!$I$47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'Comparativa tipus cues i Tràmit'!$N$47</c:f>
              <c:numCache>
                <c:formatCode>General</c:formatCode>
                <c:ptCount val="1"/>
                <c:pt idx="0">
                  <c:v>18971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B0-4A77-9E0B-CDE47E3439E7}"/>
            </c:ext>
          </c:extLst>
        </c:ser>
        <c:ser>
          <c:idx val="4"/>
          <c:order val="4"/>
          <c:tx>
            <c:strRef>
              <c:f>'Comparativa tipus cues i Tràmit'!$I$48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'Comparativa tipus cues i Tràmit'!$N$48</c:f>
              <c:numCache>
                <c:formatCode>General</c:formatCode>
                <c:ptCount val="1"/>
                <c:pt idx="0">
                  <c:v>20745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5B0-4A77-9E0B-CDE47E3439E7}"/>
            </c:ext>
          </c:extLst>
        </c:ser>
        <c:ser>
          <c:idx val="5"/>
          <c:order val="5"/>
          <c:tx>
            <c:strRef>
              <c:f>'Comparativa tipus cues i Tràmit'!$I$49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'Comparativa tipus cues i Tràmit'!$N$49</c:f>
              <c:numCache>
                <c:formatCode>General</c:formatCode>
                <c:ptCount val="1"/>
                <c:pt idx="0">
                  <c:v>20502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A3-4F1B-8343-A2DA8057D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3210896"/>
        <c:axId val="673216800"/>
      </c:barChart>
      <c:catAx>
        <c:axId val="6732108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73216800"/>
        <c:crosses val="autoZero"/>
        <c:auto val="1"/>
        <c:lblAlgn val="ctr"/>
        <c:lblOffset val="100"/>
        <c:noMultiLvlLbl val="0"/>
      </c:catAx>
      <c:valAx>
        <c:axId val="673216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7321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/>
              <a:t>Comparativa</a:t>
            </a:r>
            <a:r>
              <a:rPr lang="ca-ES" b="1" baseline="0"/>
              <a:t> tipus de </a:t>
            </a:r>
            <a:r>
              <a:rPr lang="ca-ES" b="1" u="sng" baseline="0"/>
              <a:t>visites</a:t>
            </a:r>
            <a:r>
              <a:rPr lang="ca-ES" b="1" baseline="0"/>
              <a:t> ateses </a:t>
            </a:r>
            <a:endParaRPr lang="ca-E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'Comparativa tipus cues i Tràmit'!$J$43</c:f>
              <c:strCache>
                <c:ptCount val="1"/>
                <c:pt idx="0">
                  <c:v>Cita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'Comparativa tipus cues i Tràmit'!$I$44:$I$49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'Comparativa tipus cues i Tràmit'!$J$44:$J$49</c:f>
              <c:numCache>
                <c:formatCode>General</c:formatCode>
                <c:ptCount val="6"/>
                <c:pt idx="0">
                  <c:v>3096</c:v>
                </c:pt>
                <c:pt idx="1">
                  <c:v>5967</c:v>
                </c:pt>
                <c:pt idx="2">
                  <c:v>6322</c:v>
                </c:pt>
                <c:pt idx="3">
                  <c:v>5155</c:v>
                </c:pt>
                <c:pt idx="4">
                  <c:v>4373</c:v>
                </c:pt>
                <c:pt idx="5">
                  <c:v>3618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D7-4984-95C2-857EB1DBB671}"/>
            </c:ext>
          </c:extLst>
        </c:ser>
        <c:ser>
          <c:idx val="1"/>
          <c:order val="1"/>
          <c:tx>
            <c:strRef>
              <c:f>'Comparativa tipus cues i Tràmit'!$K$43</c:f>
              <c:strCache>
                <c:ptCount val="1"/>
                <c:pt idx="0">
                  <c:v>Extres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'Comparativa tipus cues i Tràmit'!$I$44:$I$49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'Comparativa tipus cues i Tràmit'!$K$44:$K$49</c:f>
              <c:numCache>
                <c:formatCode>General</c:formatCode>
                <c:ptCount val="6"/>
                <c:pt idx="0">
                  <c:v>2965</c:v>
                </c:pt>
                <c:pt idx="1">
                  <c:v>2181</c:v>
                </c:pt>
                <c:pt idx="2">
                  <c:v>1699</c:v>
                </c:pt>
                <c:pt idx="3">
                  <c:v>4385</c:v>
                </c:pt>
                <c:pt idx="4">
                  <c:v>7188</c:v>
                </c:pt>
                <c:pt idx="5">
                  <c:v>7952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D7-4984-95C2-857EB1DBB671}"/>
            </c:ext>
          </c:extLst>
        </c:ser>
        <c:ser>
          <c:idx val="2"/>
          <c:order val="2"/>
          <c:tx>
            <c:strRef>
              <c:f>'Comparativa tipus cues i Tràmit'!$L$43</c:f>
              <c:strCache>
                <c:ptCount val="1"/>
                <c:pt idx="0">
                  <c:v>Atenció ràpida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'Comparativa tipus cues i Tràmit'!$I$44:$I$49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'Comparativa tipus cues i Tràmit'!$L$44:$L$49</c:f>
              <c:numCache>
                <c:formatCode>General</c:formatCode>
                <c:ptCount val="6"/>
                <c:pt idx="0">
                  <c:v>3475</c:v>
                </c:pt>
                <c:pt idx="1">
                  <c:v>7250</c:v>
                </c:pt>
                <c:pt idx="2">
                  <c:v>8498</c:v>
                </c:pt>
                <c:pt idx="3">
                  <c:v>9431</c:v>
                </c:pt>
                <c:pt idx="4">
                  <c:v>9184</c:v>
                </c:pt>
                <c:pt idx="5">
                  <c:v>8932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D7-4984-95C2-857EB1DBB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3975912"/>
        <c:axId val="603974928"/>
      </c:barChart>
      <c:catAx>
        <c:axId val="603975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03974928"/>
        <c:crosses val="autoZero"/>
        <c:auto val="1"/>
        <c:lblAlgn val="ctr"/>
        <c:lblOffset val="100"/>
        <c:noMultiLvlLbl val="0"/>
      </c:catAx>
      <c:valAx>
        <c:axId val="603974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03975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/>
              <a:t>Comparativa tipus </a:t>
            </a:r>
            <a:r>
              <a:rPr lang="ca-ES" b="1" u="sng"/>
              <a:t>visites</a:t>
            </a:r>
            <a:r>
              <a:rPr lang="ca-ES" b="1"/>
              <a:t> ateses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'Comparativa tipus cues i Tràmit'!$J$43</c:f>
              <c:strCache>
                <c:ptCount val="1"/>
                <c:pt idx="0">
                  <c:v>Cita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'Comparativa tipus cues i Tràmit'!$I$44:$I$49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'Comparativa tipus cues i Tràmit'!$J$44:$J$49</c:f>
              <c:numCache>
                <c:formatCode>General</c:formatCode>
                <c:ptCount val="6"/>
                <c:pt idx="0">
                  <c:v>3096</c:v>
                </c:pt>
                <c:pt idx="1">
                  <c:v>5967</c:v>
                </c:pt>
                <c:pt idx="2">
                  <c:v>6322</c:v>
                </c:pt>
                <c:pt idx="3">
                  <c:v>5155</c:v>
                </c:pt>
                <c:pt idx="4">
                  <c:v>4373</c:v>
                </c:pt>
                <c:pt idx="5">
                  <c:v>3618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7F-4B27-814B-41534A53EBD4}"/>
            </c:ext>
          </c:extLst>
        </c:ser>
        <c:ser>
          <c:idx val="1"/>
          <c:order val="1"/>
          <c:tx>
            <c:strRef>
              <c:f>'Comparativa tipus cues i Tràmit'!$M$43</c:f>
              <c:strCache>
                <c:ptCount val="1"/>
                <c:pt idx="0">
                  <c:v>Sense cita(extres i AR)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'Comparativa tipus cues i Tràmit'!$I$44:$I$49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'Comparativa tipus cues i Tràmit'!$M$44:$M$49</c:f>
              <c:numCache>
                <c:formatCode>General</c:formatCode>
                <c:ptCount val="6"/>
                <c:pt idx="0">
                  <c:v>6440</c:v>
                </c:pt>
                <c:pt idx="1">
                  <c:v>9431</c:v>
                </c:pt>
                <c:pt idx="2">
                  <c:v>10197</c:v>
                </c:pt>
                <c:pt idx="3">
                  <c:v>13816</c:v>
                </c:pt>
                <c:pt idx="4">
                  <c:v>16372</c:v>
                </c:pt>
                <c:pt idx="5">
                  <c:v>16884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7F-4B27-814B-41534A53E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8209016"/>
        <c:axId val="498207704"/>
      </c:barChart>
      <c:catAx>
        <c:axId val="498209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98207704"/>
        <c:crosses val="autoZero"/>
        <c:auto val="1"/>
        <c:lblAlgn val="ctr"/>
        <c:lblOffset val="100"/>
        <c:noMultiLvlLbl val="0"/>
      </c:catAx>
      <c:valAx>
        <c:axId val="498207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98209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Relationship Id="rId4" Type="http://schemas.openxmlformats.org/officeDocument/2006/relationships/chart" Target="../charts/chart3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4" Type="http://schemas.openxmlformats.org/officeDocument/2006/relationships/chart" Target="../charts/chart3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5" Type="http://schemas.openxmlformats.org/officeDocument/2006/relationships/chart" Target="../charts/chart16.xml"/><Relationship Id="rId10" Type="http://schemas.openxmlformats.org/officeDocument/2006/relationships/chart" Target="../charts/chart21.xml"/><Relationship Id="rId4" Type="http://schemas.openxmlformats.org/officeDocument/2006/relationships/chart" Target="../charts/chart15.xml"/><Relationship Id="rId9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628650</xdr:colOff>
      <xdr:row>5</xdr:row>
      <xdr:rowOff>200024</xdr:rowOff>
    </xdr:from>
    <xdr:to>
      <xdr:col>10</xdr:col>
      <xdr:colOff>628650</xdr:colOff>
      <xdr:row>21</xdr:row>
      <xdr:rowOff>95249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352425</xdr:colOff>
      <xdr:row>2</xdr:row>
      <xdr:rowOff>19050</xdr:rowOff>
    </xdr:from>
    <xdr:to>
      <xdr:col>22</xdr:col>
      <xdr:colOff>266700</xdr:colOff>
      <xdr:row>13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28575</xdr:colOff>
      <xdr:row>15</xdr:row>
      <xdr:rowOff>133350</xdr:rowOff>
    </xdr:from>
    <xdr:to>
      <xdr:col>22</xdr:col>
      <xdr:colOff>381000</xdr:colOff>
      <xdr:row>26</xdr:row>
      <xdr:rowOff>104775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9524</xdr:colOff>
      <xdr:row>27</xdr:row>
      <xdr:rowOff>123824</xdr:rowOff>
    </xdr:from>
    <xdr:to>
      <xdr:col>22</xdr:col>
      <xdr:colOff>504825</xdr:colOff>
      <xdr:row>43</xdr:row>
      <xdr:rowOff>161924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46</xdr:row>
      <xdr:rowOff>0</xdr:rowOff>
    </xdr:from>
    <xdr:to>
      <xdr:col>19</xdr:col>
      <xdr:colOff>190500</xdr:colOff>
      <xdr:row>60</xdr:row>
      <xdr:rowOff>19050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A4DDAD5-7A61-436E-AD9F-D78CE60274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41</xdr:row>
      <xdr:rowOff>190500</xdr:rowOff>
    </xdr:from>
    <xdr:to>
      <xdr:col>6</xdr:col>
      <xdr:colOff>504825</xdr:colOff>
      <xdr:row>57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590549</xdr:colOff>
      <xdr:row>19</xdr:row>
      <xdr:rowOff>123825</xdr:rowOff>
    </xdr:from>
    <xdr:to>
      <xdr:col>9</xdr:col>
      <xdr:colOff>352425</xdr:colOff>
      <xdr:row>35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657225</xdr:colOff>
      <xdr:row>3</xdr:row>
      <xdr:rowOff>123825</xdr:rowOff>
    </xdr:from>
    <xdr:to>
      <xdr:col>16</xdr:col>
      <xdr:colOff>114300</xdr:colOff>
      <xdr:row>20</xdr:row>
      <xdr:rowOff>57150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219075</xdr:colOff>
      <xdr:row>41</xdr:row>
      <xdr:rowOff>171450</xdr:rowOff>
    </xdr:from>
    <xdr:to>
      <xdr:col>11</xdr:col>
      <xdr:colOff>723900</xdr:colOff>
      <xdr:row>53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666749</xdr:colOff>
      <xdr:row>20</xdr:row>
      <xdr:rowOff>19050</xdr:rowOff>
    </xdr:from>
    <xdr:to>
      <xdr:col>8</xdr:col>
      <xdr:colOff>390525</xdr:colOff>
      <xdr:row>37</xdr:row>
      <xdr:rowOff>152400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819150</xdr:colOff>
      <xdr:row>23</xdr:row>
      <xdr:rowOff>100012</xdr:rowOff>
    </xdr:from>
    <xdr:to>
      <xdr:col>14</xdr:col>
      <xdr:colOff>466725</xdr:colOff>
      <xdr:row>37</xdr:row>
      <xdr:rowOff>176212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5ED2C7D7-EEBC-14F3-5B0E-C9AA9B812A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</xdr:colOff>
      <xdr:row>12</xdr:row>
      <xdr:rowOff>66675</xdr:rowOff>
    </xdr:from>
    <xdr:to>
      <xdr:col>4</xdr:col>
      <xdr:colOff>171450</xdr:colOff>
      <xdr:row>33</xdr:row>
      <xdr:rowOff>104774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43</xdr:row>
      <xdr:rowOff>142875</xdr:rowOff>
    </xdr:from>
    <xdr:to>
      <xdr:col>7</xdr:col>
      <xdr:colOff>66675</xdr:colOff>
      <xdr:row>58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104774</xdr:colOff>
      <xdr:row>8</xdr:row>
      <xdr:rowOff>190500</xdr:rowOff>
    </xdr:from>
    <xdr:to>
      <xdr:col>28</xdr:col>
      <xdr:colOff>342899</xdr:colOff>
      <xdr:row>22</xdr:row>
      <xdr:rowOff>104775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361949</xdr:colOff>
      <xdr:row>23</xdr:row>
      <xdr:rowOff>152400</xdr:rowOff>
    </xdr:from>
    <xdr:to>
      <xdr:col>30</xdr:col>
      <xdr:colOff>219074</xdr:colOff>
      <xdr:row>37</xdr:row>
      <xdr:rowOff>95250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247649</xdr:colOff>
      <xdr:row>37</xdr:row>
      <xdr:rowOff>133351</xdr:rowOff>
    </xdr:from>
    <xdr:to>
      <xdr:col>29</xdr:col>
      <xdr:colOff>657224</xdr:colOff>
      <xdr:row>49</xdr:row>
      <xdr:rowOff>161925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219076</xdr:colOff>
      <xdr:row>41</xdr:row>
      <xdr:rowOff>123825</xdr:rowOff>
    </xdr:from>
    <xdr:to>
      <xdr:col>19</xdr:col>
      <xdr:colOff>428626</xdr:colOff>
      <xdr:row>54</xdr:row>
      <xdr:rowOff>123825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914401</xdr:colOff>
      <xdr:row>5</xdr:row>
      <xdr:rowOff>152401</xdr:rowOff>
    </xdr:from>
    <xdr:to>
      <xdr:col>12</xdr:col>
      <xdr:colOff>1152525</xdr:colOff>
      <xdr:row>19</xdr:row>
      <xdr:rowOff>95251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447675</xdr:colOff>
      <xdr:row>21</xdr:row>
      <xdr:rowOff>47625</xdr:rowOff>
    </xdr:from>
    <xdr:to>
      <xdr:col>12</xdr:col>
      <xdr:colOff>1485901</xdr:colOff>
      <xdr:row>34</xdr:row>
      <xdr:rowOff>19049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50</xdr:row>
      <xdr:rowOff>142875</xdr:rowOff>
    </xdr:from>
    <xdr:to>
      <xdr:col>5</xdr:col>
      <xdr:colOff>571500</xdr:colOff>
      <xdr:row>65</xdr:row>
      <xdr:rowOff>28575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409575</xdr:colOff>
      <xdr:row>50</xdr:row>
      <xdr:rowOff>161925</xdr:rowOff>
    </xdr:from>
    <xdr:to>
      <xdr:col>12</xdr:col>
      <xdr:colOff>638175</xdr:colOff>
      <xdr:row>65</xdr:row>
      <xdr:rowOff>47625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123825</xdr:colOff>
      <xdr:row>16</xdr:row>
      <xdr:rowOff>171450</xdr:rowOff>
    </xdr:from>
    <xdr:to>
      <xdr:col>21</xdr:col>
      <xdr:colOff>123825</xdr:colOff>
      <xdr:row>31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685800</xdr:colOff>
      <xdr:row>17</xdr:row>
      <xdr:rowOff>47625</xdr:rowOff>
    </xdr:from>
    <xdr:to>
      <xdr:col>14</xdr:col>
      <xdr:colOff>533400</xdr:colOff>
      <xdr:row>31</xdr:row>
      <xdr:rowOff>123825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762000</xdr:colOff>
      <xdr:row>34</xdr:row>
      <xdr:rowOff>9525</xdr:rowOff>
    </xdr:from>
    <xdr:to>
      <xdr:col>14</xdr:col>
      <xdr:colOff>609600</xdr:colOff>
      <xdr:row>48</xdr:row>
      <xdr:rowOff>85725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638175</xdr:colOff>
      <xdr:row>0</xdr:row>
      <xdr:rowOff>209550</xdr:rowOff>
    </xdr:from>
    <xdr:to>
      <xdr:col>19</xdr:col>
      <xdr:colOff>66675</xdr:colOff>
      <xdr:row>15</xdr:row>
      <xdr:rowOff>66675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123825</xdr:colOff>
      <xdr:row>16</xdr:row>
      <xdr:rowOff>171450</xdr:rowOff>
    </xdr:from>
    <xdr:to>
      <xdr:col>21</xdr:col>
      <xdr:colOff>123825</xdr:colOff>
      <xdr:row>31</xdr:row>
      <xdr:rowOff>57150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685800</xdr:colOff>
      <xdr:row>17</xdr:row>
      <xdr:rowOff>47625</xdr:rowOff>
    </xdr:from>
    <xdr:to>
      <xdr:col>14</xdr:col>
      <xdr:colOff>533400</xdr:colOff>
      <xdr:row>31</xdr:row>
      <xdr:rowOff>123825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762000</xdr:colOff>
      <xdr:row>34</xdr:row>
      <xdr:rowOff>9525</xdr:rowOff>
    </xdr:from>
    <xdr:to>
      <xdr:col>14</xdr:col>
      <xdr:colOff>609600</xdr:colOff>
      <xdr:row>48</xdr:row>
      <xdr:rowOff>85725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638175</xdr:colOff>
      <xdr:row>0</xdr:row>
      <xdr:rowOff>209550</xdr:rowOff>
    </xdr:from>
    <xdr:to>
      <xdr:col>19</xdr:col>
      <xdr:colOff>66675</xdr:colOff>
      <xdr:row>15</xdr:row>
      <xdr:rowOff>66675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466724</xdr:colOff>
      <xdr:row>17</xdr:row>
      <xdr:rowOff>19050</xdr:rowOff>
    </xdr:from>
    <xdr:to>
      <xdr:col>6</xdr:col>
      <xdr:colOff>409574</xdr:colOff>
      <xdr:row>32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676275</xdr:colOff>
      <xdr:row>32</xdr:row>
      <xdr:rowOff>95249</xdr:rowOff>
    </xdr:from>
    <xdr:to>
      <xdr:col>6</xdr:col>
      <xdr:colOff>495300</xdr:colOff>
      <xdr:row>48</xdr:row>
      <xdr:rowOff>66674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1562099</xdr:colOff>
      <xdr:row>1</xdr:row>
      <xdr:rowOff>142875</xdr:rowOff>
    </xdr:from>
    <xdr:to>
      <xdr:col>8</xdr:col>
      <xdr:colOff>361950</xdr:colOff>
      <xdr:row>18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24</xdr:row>
      <xdr:rowOff>180975</xdr:rowOff>
    </xdr:from>
    <xdr:to>
      <xdr:col>14</xdr:col>
      <xdr:colOff>495301</xdr:colOff>
      <xdr:row>43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581025</xdr:colOff>
      <xdr:row>25</xdr:row>
      <xdr:rowOff>180975</xdr:rowOff>
    </xdr:from>
    <xdr:to>
      <xdr:col>21</xdr:col>
      <xdr:colOff>66675</xdr:colOff>
      <xdr:row>39</xdr:row>
      <xdr:rowOff>38100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619125</xdr:colOff>
      <xdr:row>7</xdr:row>
      <xdr:rowOff>161925</xdr:rowOff>
    </xdr:from>
    <xdr:to>
      <xdr:col>13</xdr:col>
      <xdr:colOff>323850</xdr:colOff>
      <xdr:row>22</xdr:row>
      <xdr:rowOff>28575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333375</xdr:colOff>
      <xdr:row>2</xdr:row>
      <xdr:rowOff>9525</xdr:rowOff>
    </xdr:from>
    <xdr:to>
      <xdr:col>16</xdr:col>
      <xdr:colOff>333375</xdr:colOff>
      <xdr:row>15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695325</xdr:colOff>
      <xdr:row>10</xdr:row>
      <xdr:rowOff>180975</xdr:rowOff>
    </xdr:from>
    <xdr:to>
      <xdr:col>6</xdr:col>
      <xdr:colOff>257175</xdr:colOff>
      <xdr:row>25</xdr:row>
      <xdr:rowOff>66675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171449</xdr:colOff>
      <xdr:row>16</xdr:row>
      <xdr:rowOff>152400</xdr:rowOff>
    </xdr:from>
    <xdr:to>
      <xdr:col>13</xdr:col>
      <xdr:colOff>333374</xdr:colOff>
      <xdr:row>31</xdr:row>
      <xdr:rowOff>19050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37</xdr:row>
      <xdr:rowOff>0</xdr:rowOff>
    </xdr:from>
    <xdr:to>
      <xdr:col>15</xdr:col>
      <xdr:colOff>144384</xdr:colOff>
      <xdr:row>76</xdr:row>
      <xdr:rowOff>86774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D26E1B-2888-6C7C-F786-D7B8BACF5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000" y="7296150"/>
          <a:ext cx="10812384" cy="751627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37</xdr:row>
      <xdr:rowOff>0</xdr:rowOff>
    </xdr:from>
    <xdr:to>
      <xdr:col>30</xdr:col>
      <xdr:colOff>115592</xdr:colOff>
      <xdr:row>72</xdr:row>
      <xdr:rowOff>67615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5D0E985-E393-759D-2A49-1A9BCCFFB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716000" y="7296150"/>
          <a:ext cx="9259592" cy="673511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485775</xdr:colOff>
      <xdr:row>1</xdr:row>
      <xdr:rowOff>142875</xdr:rowOff>
    </xdr:from>
    <xdr:to>
      <xdr:col>11</xdr:col>
      <xdr:colOff>410798</xdr:colOff>
      <xdr:row>44</xdr:row>
      <xdr:rowOff>115443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AF4D53-0FF7-4AC0-A42F-86628AFD6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7775" y="333375"/>
          <a:ext cx="8764223" cy="8192643"/>
        </a:xfrm>
        <a:prstGeom prst="rect">
          <a:avLst/>
        </a:prstGeom>
      </xdr:spPr>
    </xdr:pic>
    <xdr:clientData/>
  </xdr:twoCellAnchor>
  <xdr:twoCellAnchor>
    <xdr:from>
      <xdr:col>13</xdr:col>
      <xdr:colOff>295274</xdr:colOff>
      <xdr:row>15</xdr:row>
      <xdr:rowOff>166687</xdr:rowOff>
    </xdr:from>
    <xdr:to>
      <xdr:col>19</xdr:col>
      <xdr:colOff>438149</xdr:colOff>
      <xdr:row>31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B076687-5836-504D-C845-FE5900FF38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Unitat%20AM%20i%20AC\OAC\OAC\Control%20treball%20OAC\Control%20any%202025\Dades%20de%20treball%20(no%20publicar)%202025.xlsx" TargetMode="External"/><Relationship Id="rId1" Type="http://schemas.openxmlformats.org/officeDocument/2006/relationships/externalLinkPath" Target="Dades%20de%20treball%20(no%20publicar)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er hores i cues"/>
      <sheetName val="Comparativa tipus cues i Tràmit"/>
      <sheetName val="per mesos i cues"/>
      <sheetName val="Comparativa anual tràmits"/>
      <sheetName val="Trucades ateses"/>
      <sheetName val="Dades CCenter"/>
      <sheetName val="Tipus atenció telefònica"/>
      <sheetName val="tramits temps mitja atenció"/>
      <sheetName val="per tràmits i departaments"/>
      <sheetName val="Temps atenció i espera"/>
      <sheetName val="tipus tràmit"/>
      <sheetName val="Habitatge"/>
      <sheetName val="Via Oberta"/>
      <sheetName val="Seu electrònica"/>
      <sheetName val="Comparativa Seu electrònica"/>
      <sheetName val="Volant en un clic"/>
      <sheetName val="Telemàtics OAC"/>
      <sheetName val="Canals d'atenció "/>
      <sheetName val="compratives"/>
      <sheetName val="Hoja1"/>
      <sheetName val="Whatsapp"/>
      <sheetName val="Comparativa Whatsapp"/>
      <sheetName val="Registre "/>
      <sheetName val="Dades registre TIC"/>
      <sheetName val="Registre per tipus entrada"/>
      <sheetName val="Registre telemàtic"/>
      <sheetName val="Dades Registre d'entrada"/>
      <sheetName val="Per Cues"/>
      <sheetName val="Dades Acollida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C2" t="str">
            <v>Telemàtic</v>
          </cell>
        </row>
        <row r="5">
          <cell r="A5">
            <v>2020</v>
          </cell>
          <cell r="C5">
            <v>17666</v>
          </cell>
        </row>
        <row r="6">
          <cell r="A6">
            <v>2021</v>
          </cell>
          <cell r="C6">
            <v>20222</v>
          </cell>
        </row>
        <row r="7">
          <cell r="A7">
            <v>2022</v>
          </cell>
          <cell r="C7">
            <v>20883</v>
          </cell>
        </row>
        <row r="8">
          <cell r="A8">
            <v>2023</v>
          </cell>
          <cell r="C8">
            <v>23115</v>
          </cell>
        </row>
        <row r="9">
          <cell r="A9">
            <v>2024</v>
          </cell>
          <cell r="C9">
            <v>25214</v>
          </cell>
        </row>
        <row r="10">
          <cell r="A10">
            <v>2025</v>
          </cell>
          <cell r="C10">
            <v>30673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C6:Q26"/>
  <sheetViews>
    <sheetView workbookViewId="0">
      <selection activeCell="G26" sqref="G26"/>
    </sheetView>
  </sheetViews>
  <sheetFormatPr baseColWidth="10" defaultRowHeight="15" x14ac:dyDescent="0.25"/>
  <cols>
    <col min="3" max="3" width="22.42578125" customWidth="1"/>
    <col min="4" max="4" width="12.7109375" customWidth="1"/>
    <col min="16" max="16" width="18" customWidth="1"/>
  </cols>
  <sheetData>
    <row r="6" spans="3:17" ht="15.75" thickBot="1" x14ac:dyDescent="0.3">
      <c r="D6" s="76">
        <v>2025</v>
      </c>
      <c r="P6" s="6"/>
    </row>
    <row r="7" spans="3:17" x14ac:dyDescent="0.25">
      <c r="C7" s="107" t="s">
        <v>142</v>
      </c>
      <c r="D7" s="108" t="s">
        <v>44</v>
      </c>
      <c r="P7" s="6"/>
      <c r="Q7" s="6"/>
    </row>
    <row r="8" spans="3:17" x14ac:dyDescent="0.25">
      <c r="C8" s="15"/>
      <c r="D8" s="17"/>
    </row>
    <row r="9" spans="3:17" x14ac:dyDescent="0.25">
      <c r="C9" s="15" t="s">
        <v>140</v>
      </c>
      <c r="D9" s="165">
        <v>37115</v>
      </c>
      <c r="Q9" s="238"/>
    </row>
    <row r="10" spans="3:17" x14ac:dyDescent="0.25">
      <c r="C10" s="15"/>
      <c r="D10" s="17"/>
    </row>
    <row r="11" spans="3:17" x14ac:dyDescent="0.25">
      <c r="C11" s="15" t="s">
        <v>141</v>
      </c>
      <c r="D11" s="165">
        <v>14652</v>
      </c>
      <c r="Q11" s="238"/>
    </row>
    <row r="12" spans="3:17" x14ac:dyDescent="0.25">
      <c r="C12" s="15"/>
      <c r="D12" s="17"/>
    </row>
    <row r="13" spans="3:17" ht="15.75" thickBot="1" x14ac:dyDescent="0.3">
      <c r="C13" s="18" t="s">
        <v>134</v>
      </c>
      <c r="D13" s="166">
        <v>30673</v>
      </c>
      <c r="Q13" s="238"/>
    </row>
    <row r="15" spans="3:17" x14ac:dyDescent="0.25">
      <c r="C15" s="36" t="s">
        <v>2</v>
      </c>
      <c r="D15" s="238">
        <f>SUM(D9:D13)</f>
        <v>82440</v>
      </c>
    </row>
    <row r="18" spans="3:4" x14ac:dyDescent="0.25">
      <c r="C18" s="6"/>
      <c r="D18" s="6"/>
    </row>
    <row r="20" spans="3:4" x14ac:dyDescent="0.25">
      <c r="D20" s="238"/>
    </row>
    <row r="22" spans="3:4" x14ac:dyDescent="0.25">
      <c r="D22" s="238"/>
    </row>
    <row r="24" spans="3:4" x14ac:dyDescent="0.25">
      <c r="D24" s="238"/>
    </row>
    <row r="26" spans="3:4" x14ac:dyDescent="0.25">
      <c r="C26" s="36"/>
      <c r="D26" s="238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B3:J10"/>
  <sheetViews>
    <sheetView workbookViewId="0">
      <selection activeCell="F10" sqref="F10"/>
    </sheetView>
  </sheetViews>
  <sheetFormatPr baseColWidth="10" defaultRowHeight="15" x14ac:dyDescent="0.25"/>
  <cols>
    <col min="2" max="2" width="30.42578125" customWidth="1"/>
    <col min="3" max="3" width="7.7109375" customWidth="1"/>
    <col min="4" max="4" width="9.5703125" customWidth="1"/>
    <col min="5" max="5" width="8.140625" customWidth="1"/>
    <col min="6" max="6" width="7.85546875" customWidth="1"/>
    <col min="7" max="7" width="7.42578125" customWidth="1"/>
    <col min="8" max="8" width="8.85546875" customWidth="1"/>
  </cols>
  <sheetData>
    <row r="3" spans="2:10" x14ac:dyDescent="0.25">
      <c r="B3" t="s">
        <v>143</v>
      </c>
    </row>
    <row r="4" spans="2:10" x14ac:dyDescent="0.25">
      <c r="B4" s="94"/>
      <c r="C4" s="110">
        <v>2018</v>
      </c>
      <c r="D4" s="110">
        <v>2019</v>
      </c>
      <c r="E4" s="110">
        <v>2020</v>
      </c>
      <c r="F4" s="109">
        <v>2021</v>
      </c>
      <c r="G4" s="110">
        <v>2022</v>
      </c>
      <c r="H4" s="110">
        <v>2023</v>
      </c>
      <c r="I4" s="110">
        <v>2024</v>
      </c>
      <c r="J4" s="110">
        <v>2025</v>
      </c>
    </row>
    <row r="5" spans="2:10" ht="24.75" x14ac:dyDescent="0.25">
      <c r="B5" s="93" t="s">
        <v>122</v>
      </c>
      <c r="C5" s="12">
        <v>3346</v>
      </c>
      <c r="D5" s="12">
        <v>1367</v>
      </c>
      <c r="E5" s="12">
        <v>1023</v>
      </c>
      <c r="F5" s="12">
        <v>2488</v>
      </c>
      <c r="G5" s="12">
        <v>3138</v>
      </c>
      <c r="H5" s="12">
        <v>2819</v>
      </c>
      <c r="I5" s="12">
        <v>2742</v>
      </c>
      <c r="J5" s="12">
        <v>1101</v>
      </c>
    </row>
    <row r="6" spans="2:10" x14ac:dyDescent="0.25">
      <c r="B6" s="93" t="s">
        <v>215</v>
      </c>
      <c r="C6" s="12">
        <v>457</v>
      </c>
      <c r="D6" s="12">
        <v>486</v>
      </c>
      <c r="E6" s="12">
        <v>825</v>
      </c>
      <c r="F6" s="12">
        <v>1172</v>
      </c>
      <c r="G6" s="12">
        <v>998</v>
      </c>
      <c r="H6" s="12">
        <v>1350</v>
      </c>
      <c r="I6" s="12">
        <v>1268</v>
      </c>
      <c r="J6" s="12">
        <v>1496</v>
      </c>
    </row>
    <row r="7" spans="2:10" x14ac:dyDescent="0.25">
      <c r="C7" s="6"/>
      <c r="D7" s="6"/>
      <c r="E7" s="6"/>
      <c r="F7" s="6"/>
    </row>
    <row r="8" spans="2:10" ht="24.75" x14ac:dyDescent="0.25">
      <c r="B8" s="245" t="s">
        <v>246</v>
      </c>
    </row>
    <row r="9" spans="2:10" x14ac:dyDescent="0.25">
      <c r="B9" s="67"/>
      <c r="C9" s="67"/>
      <c r="D9" s="67"/>
      <c r="E9" s="67"/>
    </row>
    <row r="10" spans="2:10" x14ac:dyDescent="0.25">
      <c r="B10" s="67"/>
      <c r="C10" s="67"/>
      <c r="D10" s="67"/>
      <c r="E10" s="67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A7F10-B21F-4CCE-BB9E-194F7A7A861C}">
  <sheetPr>
    <tabColor rgb="FF92D050"/>
  </sheetPr>
  <dimension ref="C1:Q59"/>
  <sheetViews>
    <sheetView topLeftCell="A22" workbookViewId="0">
      <selection activeCell="N47" sqref="N47"/>
    </sheetView>
  </sheetViews>
  <sheetFormatPr baseColWidth="10" defaultRowHeight="15" x14ac:dyDescent="0.25"/>
  <cols>
    <col min="2" max="2" width="8.140625" customWidth="1"/>
    <col min="3" max="3" width="16.28515625" customWidth="1"/>
    <col min="4" max="4" width="21.28515625" customWidth="1"/>
    <col min="5" max="5" width="17.5703125" customWidth="1"/>
    <col min="8" max="8" width="12.140625" bestFit="1" customWidth="1"/>
  </cols>
  <sheetData>
    <row r="1" spans="16:17" ht="15.75" thickBot="1" x14ac:dyDescent="0.3"/>
    <row r="2" spans="16:17" ht="15.75" thickBot="1" x14ac:dyDescent="0.3">
      <c r="P2" s="316">
        <v>2025</v>
      </c>
    </row>
    <row r="3" spans="16:17" x14ac:dyDescent="0.25">
      <c r="P3" s="23" t="s">
        <v>109</v>
      </c>
      <c r="Q3" s="30">
        <v>0</v>
      </c>
    </row>
    <row r="4" spans="16:17" x14ac:dyDescent="0.25">
      <c r="P4" s="15" t="s">
        <v>114</v>
      </c>
      <c r="Q4" s="17">
        <v>300</v>
      </c>
    </row>
    <row r="5" spans="16:17" x14ac:dyDescent="0.25">
      <c r="P5" s="15" t="s">
        <v>110</v>
      </c>
      <c r="Q5" s="17">
        <v>595</v>
      </c>
    </row>
    <row r="6" spans="16:17" x14ac:dyDescent="0.25">
      <c r="P6" s="15" t="s">
        <v>111</v>
      </c>
      <c r="Q6" s="17">
        <v>394</v>
      </c>
    </row>
    <row r="7" spans="16:17" x14ac:dyDescent="0.25">
      <c r="P7" s="15" t="s">
        <v>115</v>
      </c>
      <c r="Q7" s="17">
        <v>535</v>
      </c>
    </row>
    <row r="8" spans="16:17" x14ac:dyDescent="0.25">
      <c r="P8" s="15" t="s">
        <v>35</v>
      </c>
      <c r="Q8" s="17">
        <v>422</v>
      </c>
    </row>
    <row r="9" spans="16:17" x14ac:dyDescent="0.25">
      <c r="P9" s="15" t="s">
        <v>36</v>
      </c>
      <c r="Q9" s="17">
        <v>436</v>
      </c>
    </row>
    <row r="10" spans="16:17" x14ac:dyDescent="0.25">
      <c r="P10" s="15" t="s">
        <v>37</v>
      </c>
      <c r="Q10" s="17">
        <v>317</v>
      </c>
    </row>
    <row r="11" spans="16:17" x14ac:dyDescent="0.25">
      <c r="P11" s="15" t="s">
        <v>38</v>
      </c>
      <c r="Q11" s="17">
        <v>361</v>
      </c>
    </row>
    <row r="12" spans="16:17" x14ac:dyDescent="0.25">
      <c r="P12" s="15" t="s">
        <v>39</v>
      </c>
      <c r="Q12" s="17">
        <v>408</v>
      </c>
    </row>
    <row r="13" spans="16:17" x14ac:dyDescent="0.25">
      <c r="P13" s="15" t="s">
        <v>40</v>
      </c>
      <c r="Q13" s="17">
        <v>446</v>
      </c>
    </row>
    <row r="14" spans="16:17" ht="15.75" thickBot="1" x14ac:dyDescent="0.3">
      <c r="P14" s="55" t="s">
        <v>41</v>
      </c>
      <c r="Q14" s="56">
        <v>416</v>
      </c>
    </row>
    <row r="15" spans="16:17" ht="15.75" thickBot="1" x14ac:dyDescent="0.3">
      <c r="P15" s="317" t="s">
        <v>76</v>
      </c>
      <c r="Q15" s="81">
        <f>SUM(Q3:Q14)</f>
        <v>4630</v>
      </c>
    </row>
    <row r="50" spans="3:8" ht="15.75" thickBot="1" x14ac:dyDescent="0.3"/>
    <row r="51" spans="3:8" ht="15.75" thickBot="1" x14ac:dyDescent="0.3">
      <c r="D51" s="66" t="s">
        <v>216</v>
      </c>
      <c r="E51" s="45"/>
      <c r="F51" s="45"/>
    </row>
    <row r="52" spans="3:8" ht="15.75" thickBot="1" x14ac:dyDescent="0.3">
      <c r="D52" s="41"/>
      <c r="E52" s="6"/>
      <c r="F52" s="6"/>
    </row>
    <row r="53" spans="3:8" ht="15.75" thickBot="1" x14ac:dyDescent="0.3">
      <c r="D53" s="44"/>
      <c r="E53" s="273">
        <v>2025</v>
      </c>
      <c r="F53" s="213">
        <v>2024</v>
      </c>
      <c r="G53" s="318"/>
    </row>
    <row r="54" spans="3:8" ht="25.5" thickBot="1" x14ac:dyDescent="0.3">
      <c r="C54" s="6" t="s">
        <v>285</v>
      </c>
      <c r="D54" s="69" t="s">
        <v>80</v>
      </c>
      <c r="E54" s="8">
        <v>786</v>
      </c>
      <c r="F54" s="69">
        <v>1743</v>
      </c>
      <c r="G54" s="319"/>
    </row>
    <row r="55" spans="3:8" ht="24.75" x14ac:dyDescent="0.25">
      <c r="C55" s="220" t="s">
        <v>132</v>
      </c>
      <c r="D55" s="69" t="s">
        <v>80</v>
      </c>
      <c r="E55" s="12">
        <v>10033</v>
      </c>
      <c r="F55" s="12">
        <v>10415</v>
      </c>
      <c r="G55" s="12"/>
    </row>
    <row r="56" spans="3:8" x14ac:dyDescent="0.25">
      <c r="C56" s="220"/>
      <c r="D56" s="63"/>
      <c r="E56">
        <f>SUM(E54:E55)</f>
        <v>10819</v>
      </c>
      <c r="F56">
        <f>SUM(F54:F55)</f>
        <v>12158</v>
      </c>
      <c r="G56">
        <f>F56-E56</f>
        <v>1339</v>
      </c>
    </row>
    <row r="57" spans="3:8" x14ac:dyDescent="0.25">
      <c r="C57" s="220"/>
      <c r="D57" s="63"/>
      <c r="G57" s="335">
        <f>(E56-F56)/F56</f>
        <v>-0.1101332455996052</v>
      </c>
      <c r="H57" s="80"/>
    </row>
    <row r="58" spans="3:8" ht="15.75" thickBot="1" x14ac:dyDescent="0.3">
      <c r="D58" t="s">
        <v>287</v>
      </c>
      <c r="E58">
        <v>4630</v>
      </c>
    </row>
    <row r="59" spans="3:8" ht="15.75" thickBot="1" x14ac:dyDescent="0.3">
      <c r="E59" s="42">
        <f>SUM(E56:E58)</f>
        <v>15449</v>
      </c>
      <c r="F59" s="54">
        <f>SUM(F54:F55)</f>
        <v>12158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B2:T30"/>
  <sheetViews>
    <sheetView workbookViewId="0">
      <selection activeCell="C6" sqref="C6"/>
    </sheetView>
  </sheetViews>
  <sheetFormatPr baseColWidth="10" defaultRowHeight="15" x14ac:dyDescent="0.25"/>
  <cols>
    <col min="2" max="2" width="35.28515625" customWidth="1"/>
    <col min="3" max="3" width="11.28515625" customWidth="1"/>
    <col min="4" max="4" width="11.85546875" bestFit="1" customWidth="1"/>
    <col min="5" max="5" width="11.85546875" style="40" customWidth="1"/>
    <col min="6" max="6" width="11.85546875" customWidth="1"/>
    <col min="9" max="9" width="2.5703125" customWidth="1"/>
    <col min="10" max="10" width="26.7109375" customWidth="1"/>
    <col min="11" max="11" width="8.28515625" customWidth="1"/>
    <col min="12" max="12" width="8.7109375" customWidth="1"/>
    <col min="13" max="13" width="12.42578125" customWidth="1"/>
    <col min="16" max="16" width="21.42578125" customWidth="1"/>
  </cols>
  <sheetData>
    <row r="2" spans="2:20" ht="15.75" thickBot="1" x14ac:dyDescent="0.3">
      <c r="J2" s="348"/>
      <c r="K2" s="348"/>
      <c r="L2" s="46"/>
    </row>
    <row r="3" spans="2:20" ht="15.75" thickBot="1" x14ac:dyDescent="0.3">
      <c r="B3" s="349" t="s">
        <v>267</v>
      </c>
      <c r="C3" s="350"/>
      <c r="D3" s="46"/>
      <c r="E3"/>
      <c r="J3" s="67"/>
      <c r="L3" s="326"/>
    </row>
    <row r="4" spans="2:20" ht="15.75" thickBot="1" x14ac:dyDescent="0.3">
      <c r="B4" s="47"/>
      <c r="C4" s="48" t="s">
        <v>79</v>
      </c>
      <c r="D4" s="49" t="s">
        <v>81</v>
      </c>
      <c r="E4" s="48" t="s">
        <v>82</v>
      </c>
      <c r="F4" s="50" t="s">
        <v>83</v>
      </c>
      <c r="J4" s="63"/>
      <c r="L4" s="46"/>
    </row>
    <row r="5" spans="2:20" x14ac:dyDescent="0.25">
      <c r="B5" s="51" t="s">
        <v>80</v>
      </c>
      <c r="C5" s="8">
        <v>786</v>
      </c>
      <c r="D5" s="210">
        <f>C5/C8</f>
        <v>5.2954254530755238E-2</v>
      </c>
      <c r="E5" s="8">
        <v>428</v>
      </c>
      <c r="F5" s="30">
        <v>358</v>
      </c>
      <c r="L5" s="46"/>
    </row>
    <row r="6" spans="2:20" x14ac:dyDescent="0.25">
      <c r="B6" s="15" t="s">
        <v>85</v>
      </c>
      <c r="C6" s="12">
        <f>SUM(E6+F6)</f>
        <v>357</v>
      </c>
      <c r="D6" s="211">
        <f>C6/C8</f>
        <v>2.4051741561678906E-2</v>
      </c>
      <c r="E6" s="12">
        <v>206</v>
      </c>
      <c r="F6" s="17">
        <v>151</v>
      </c>
      <c r="L6" s="46"/>
    </row>
    <row r="7" spans="2:20" ht="15.75" thickBot="1" x14ac:dyDescent="0.3">
      <c r="B7" s="55" t="s">
        <v>87</v>
      </c>
      <c r="C7" s="43">
        <v>13700</v>
      </c>
      <c r="D7" s="212">
        <f>C7/C8</f>
        <v>0.92299400390756581</v>
      </c>
      <c r="E7" s="43">
        <v>8694</v>
      </c>
      <c r="F7" s="56">
        <v>5006</v>
      </c>
      <c r="J7" s="36"/>
      <c r="L7" s="65"/>
    </row>
    <row r="8" spans="2:20" ht="15.75" thickBot="1" x14ac:dyDescent="0.3">
      <c r="B8" s="57" t="s">
        <v>2</v>
      </c>
      <c r="C8" s="58">
        <f>SUM(C5:C7)</f>
        <v>14843</v>
      </c>
      <c r="D8" s="59">
        <f>SUM(D5:D7)</f>
        <v>1</v>
      </c>
      <c r="E8" s="58">
        <f>SUM(E5:E7)</f>
        <v>9328</v>
      </c>
      <c r="F8" s="54">
        <f>SUM(F5:F7)</f>
        <v>5515</v>
      </c>
      <c r="P8" s="327"/>
    </row>
    <row r="9" spans="2:20" x14ac:dyDescent="0.25">
      <c r="P9" s="327"/>
    </row>
    <row r="10" spans="2:20" x14ac:dyDescent="0.25">
      <c r="P10" s="328"/>
      <c r="Q10" s="328"/>
      <c r="R10" s="328"/>
    </row>
    <row r="11" spans="2:20" x14ac:dyDescent="0.25">
      <c r="P11" s="329"/>
      <c r="Q11" s="329"/>
      <c r="R11" s="329"/>
    </row>
    <row r="12" spans="2:20" x14ac:dyDescent="0.25">
      <c r="P12" s="327"/>
    </row>
    <row r="13" spans="2:20" x14ac:dyDescent="0.25">
      <c r="P13" s="327"/>
    </row>
    <row r="14" spans="2:20" x14ac:dyDescent="0.25">
      <c r="P14" s="327"/>
    </row>
    <row r="15" spans="2:20" x14ac:dyDescent="0.25">
      <c r="P15" s="99"/>
      <c r="Q15" s="99"/>
      <c r="R15" s="99"/>
      <c r="S15" s="99"/>
      <c r="T15" s="99"/>
    </row>
    <row r="16" spans="2:20" x14ac:dyDescent="0.25">
      <c r="P16" s="328"/>
      <c r="Q16" s="153"/>
      <c r="R16" s="153"/>
      <c r="S16" s="153"/>
      <c r="T16" s="330"/>
    </row>
    <row r="17" spans="16:20" x14ac:dyDescent="0.25">
      <c r="P17" s="328"/>
      <c r="Q17" s="153"/>
      <c r="R17" s="153"/>
      <c r="S17" s="153"/>
      <c r="T17" s="330"/>
    </row>
    <row r="18" spans="16:20" x14ac:dyDescent="0.25">
      <c r="P18" s="328"/>
      <c r="Q18" s="153"/>
      <c r="R18" s="153"/>
      <c r="S18" s="153"/>
      <c r="T18" s="330"/>
    </row>
    <row r="19" spans="16:20" x14ac:dyDescent="0.25">
      <c r="P19" s="328"/>
      <c r="Q19" s="153"/>
      <c r="R19" s="153"/>
      <c r="S19" s="153"/>
      <c r="T19" s="330"/>
    </row>
    <row r="20" spans="16:20" x14ac:dyDescent="0.25">
      <c r="P20" s="328"/>
      <c r="Q20" s="153"/>
      <c r="R20" s="153"/>
      <c r="S20" s="153"/>
      <c r="T20" s="330"/>
    </row>
    <row r="21" spans="16:20" x14ac:dyDescent="0.25">
      <c r="P21" s="328"/>
      <c r="Q21" s="153"/>
      <c r="R21" s="153"/>
      <c r="S21" s="153"/>
      <c r="T21" s="330"/>
    </row>
    <row r="22" spans="16:20" x14ac:dyDescent="0.25">
      <c r="P22" s="328"/>
      <c r="Q22" s="153"/>
      <c r="R22" s="153"/>
      <c r="S22" s="153"/>
      <c r="T22" s="330"/>
    </row>
    <row r="23" spans="16:20" x14ac:dyDescent="0.25">
      <c r="P23" s="328"/>
      <c r="Q23" s="153"/>
      <c r="R23" s="153"/>
      <c r="S23" s="153"/>
      <c r="T23" s="330"/>
    </row>
    <row r="24" spans="16:20" x14ac:dyDescent="0.25">
      <c r="P24" s="328"/>
      <c r="Q24" s="153"/>
      <c r="R24" s="153"/>
      <c r="S24" s="153"/>
      <c r="T24" s="330"/>
    </row>
    <row r="25" spans="16:20" x14ac:dyDescent="0.25">
      <c r="P25" s="328"/>
      <c r="Q25" s="153"/>
      <c r="R25" s="153"/>
      <c r="S25" s="153"/>
      <c r="T25" s="330"/>
    </row>
    <row r="26" spans="16:20" x14ac:dyDescent="0.25">
      <c r="P26" s="328"/>
      <c r="Q26" s="153"/>
      <c r="R26" s="153"/>
      <c r="S26" s="153"/>
      <c r="T26" s="330"/>
    </row>
    <row r="27" spans="16:20" x14ac:dyDescent="0.25">
      <c r="P27" s="328"/>
      <c r="Q27" s="153"/>
      <c r="R27" s="153"/>
      <c r="S27" s="153"/>
      <c r="T27" s="330"/>
    </row>
    <row r="28" spans="16:20" x14ac:dyDescent="0.25">
      <c r="P28" s="328"/>
      <c r="Q28" s="153"/>
      <c r="R28" s="153"/>
      <c r="S28" s="153"/>
      <c r="T28" s="330"/>
    </row>
    <row r="29" spans="16:20" x14ac:dyDescent="0.25">
      <c r="P29" s="328"/>
      <c r="Q29" s="153"/>
      <c r="R29" s="153"/>
      <c r="S29" s="153"/>
      <c r="T29" s="330"/>
    </row>
    <row r="30" spans="16:20" x14ac:dyDescent="0.25">
      <c r="P30" s="327"/>
    </row>
  </sheetData>
  <mergeCells count="2">
    <mergeCell ref="J2:K2"/>
    <mergeCell ref="B3:C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C4:Z55"/>
  <sheetViews>
    <sheetView topLeftCell="B16" workbookViewId="0">
      <selection activeCell="D39" sqref="D39"/>
    </sheetView>
  </sheetViews>
  <sheetFormatPr baseColWidth="10" defaultRowHeight="15" x14ac:dyDescent="0.25"/>
  <cols>
    <col min="3" max="3" width="26" customWidth="1"/>
    <col min="4" max="4" width="12.7109375" customWidth="1"/>
    <col min="5" max="5" width="13.28515625" customWidth="1"/>
    <col min="6" max="6" width="21.7109375" customWidth="1"/>
    <col min="7" max="7" width="6.28515625" customWidth="1"/>
    <col min="8" max="8" width="6.85546875" customWidth="1"/>
    <col min="9" max="11" width="6.42578125" customWidth="1"/>
    <col min="12" max="12" width="6.140625" customWidth="1"/>
    <col min="13" max="13" width="5.7109375" customWidth="1"/>
    <col min="14" max="14" width="5.42578125" customWidth="1"/>
    <col min="15" max="15" width="5.5703125" customWidth="1"/>
    <col min="16" max="16" width="5.7109375" customWidth="1"/>
    <col min="17" max="17" width="6.140625" customWidth="1"/>
    <col min="25" max="25" width="38.5703125" customWidth="1"/>
    <col min="26" max="26" width="15.140625" customWidth="1"/>
  </cols>
  <sheetData>
    <row r="4" spans="3:26" ht="15.75" thickBot="1" x14ac:dyDescent="0.3"/>
    <row r="5" spans="3:26" ht="15.75" thickBot="1" x14ac:dyDescent="0.3">
      <c r="C5" s="66" t="s">
        <v>216</v>
      </c>
      <c r="D5" s="45"/>
      <c r="E5" s="45"/>
    </row>
    <row r="6" spans="3:26" ht="16.5" thickBot="1" x14ac:dyDescent="0.3">
      <c r="C6" s="41" t="s">
        <v>78</v>
      </c>
      <c r="D6" s="6"/>
      <c r="E6" s="6"/>
      <c r="F6" s="6"/>
      <c r="G6" s="6"/>
      <c r="H6" s="6"/>
      <c r="I6" s="6"/>
      <c r="J6" s="6"/>
      <c r="K6" s="6"/>
      <c r="L6" s="6"/>
      <c r="M6" s="6"/>
      <c r="O6" s="60"/>
      <c r="Y6" s="243" t="s">
        <v>269</v>
      </c>
    </row>
    <row r="7" spans="3:26" ht="15.75" thickBot="1" x14ac:dyDescent="0.3">
      <c r="C7" s="44"/>
      <c r="D7" s="68">
        <v>2025</v>
      </c>
      <c r="E7" s="213">
        <v>2024</v>
      </c>
      <c r="F7" s="213">
        <v>2023</v>
      </c>
      <c r="G7" s="68">
        <v>2022</v>
      </c>
      <c r="H7" s="68">
        <v>2021</v>
      </c>
      <c r="I7" s="323">
        <v>2020</v>
      </c>
      <c r="J7" s="331"/>
      <c r="K7" s="331"/>
      <c r="L7" s="331"/>
      <c r="M7" s="331"/>
      <c r="N7" s="220"/>
      <c r="O7" s="332"/>
      <c r="P7" s="220"/>
      <c r="Q7" s="220"/>
      <c r="Y7" s="103"/>
      <c r="Z7" s="163" t="s">
        <v>44</v>
      </c>
    </row>
    <row r="8" spans="3:26" ht="24" customHeight="1" thickBot="1" x14ac:dyDescent="0.3">
      <c r="C8" s="69" t="s">
        <v>80</v>
      </c>
      <c r="D8" s="8">
        <v>786</v>
      </c>
      <c r="E8" s="69">
        <v>1743</v>
      </c>
      <c r="F8" s="69">
        <v>1343</v>
      </c>
      <c r="G8" s="167">
        <v>1150</v>
      </c>
      <c r="H8" s="69">
        <v>468</v>
      </c>
      <c r="I8" s="167">
        <v>695</v>
      </c>
      <c r="J8" s="63"/>
      <c r="K8" s="63"/>
      <c r="L8" s="63"/>
      <c r="O8" s="62"/>
      <c r="Y8" s="158" t="s">
        <v>139</v>
      </c>
      <c r="Z8" s="170">
        <v>14057</v>
      </c>
    </row>
    <row r="9" spans="3:26" ht="24" customHeight="1" thickBot="1" x14ac:dyDescent="0.3">
      <c r="C9" s="69" t="s">
        <v>84</v>
      </c>
      <c r="D9" s="12"/>
      <c r="E9" s="208"/>
      <c r="F9" s="208"/>
      <c r="G9" s="168"/>
      <c r="H9" s="70"/>
      <c r="I9" s="322"/>
      <c r="J9" s="63"/>
      <c r="K9" s="63"/>
      <c r="L9" s="63"/>
      <c r="O9" s="62"/>
      <c r="Y9" s="159" t="s">
        <v>137</v>
      </c>
      <c r="Z9" s="171">
        <v>368</v>
      </c>
    </row>
    <row r="10" spans="3:26" ht="24" customHeight="1" thickBot="1" x14ac:dyDescent="0.3">
      <c r="C10" s="69" t="s">
        <v>85</v>
      </c>
      <c r="D10" s="208">
        <v>357</v>
      </c>
      <c r="E10" s="208">
        <v>175</v>
      </c>
      <c r="F10" s="208">
        <v>199</v>
      </c>
      <c r="G10" s="168">
        <v>222</v>
      </c>
      <c r="H10" s="71">
        <v>264</v>
      </c>
      <c r="I10" s="104">
        <v>491</v>
      </c>
      <c r="O10" s="62"/>
      <c r="Y10" s="160" t="s">
        <v>136</v>
      </c>
      <c r="Z10" s="171">
        <v>1119</v>
      </c>
    </row>
    <row r="11" spans="3:26" ht="24" customHeight="1" thickBot="1" x14ac:dyDescent="0.3">
      <c r="C11" s="69" t="s">
        <v>86</v>
      </c>
      <c r="D11" s="209">
        <v>13700</v>
      </c>
      <c r="E11" s="209">
        <v>13182</v>
      </c>
      <c r="F11" s="209">
        <v>12553</v>
      </c>
      <c r="G11" s="169">
        <v>12537</v>
      </c>
      <c r="H11" s="72">
        <v>15049</v>
      </c>
      <c r="I11" s="117">
        <v>12182</v>
      </c>
      <c r="O11" s="62"/>
      <c r="Y11" s="161" t="s">
        <v>138</v>
      </c>
      <c r="Z11" s="171">
        <v>221</v>
      </c>
    </row>
    <row r="12" spans="3:26" ht="24" customHeight="1" thickBot="1" x14ac:dyDescent="0.3">
      <c r="C12" s="73" t="s">
        <v>2</v>
      </c>
      <c r="D12" s="73">
        <f>SUM(D8:D11)</f>
        <v>14843</v>
      </c>
      <c r="E12" s="73">
        <f>SUM(E8:E11)</f>
        <v>15100</v>
      </c>
      <c r="F12" s="73">
        <f>SUM(F8:F11)</f>
        <v>14095</v>
      </c>
      <c r="G12" s="74">
        <f>SUM(G8:G11)</f>
        <v>13909</v>
      </c>
      <c r="H12" s="74">
        <v>15781</v>
      </c>
      <c r="I12" s="74">
        <f>SUM(I8:I11)</f>
        <v>13368</v>
      </c>
      <c r="J12" s="333"/>
      <c r="K12" s="333"/>
      <c r="L12" s="333"/>
      <c r="M12" s="333"/>
      <c r="N12" s="6"/>
      <c r="O12" s="334"/>
      <c r="P12" s="6"/>
      <c r="Q12" s="6"/>
      <c r="Y12" s="162" t="s">
        <v>181</v>
      </c>
      <c r="Z12" s="172">
        <v>14908</v>
      </c>
    </row>
    <row r="13" spans="3:26" ht="15.75" thickBot="1" x14ac:dyDescent="0.3">
      <c r="C13" s="102"/>
      <c r="D13" s="102"/>
      <c r="E13" s="102"/>
      <c r="F13" s="102"/>
      <c r="G13" s="102"/>
      <c r="H13" s="6"/>
      <c r="I13" s="6"/>
      <c r="J13" s="6"/>
      <c r="K13" s="6"/>
      <c r="L13" s="6"/>
      <c r="M13" s="6"/>
      <c r="O13" s="60"/>
      <c r="Y13" s="157" t="s">
        <v>2</v>
      </c>
      <c r="Z13" s="75">
        <f>SUM(Z8:Z12)</f>
        <v>30673</v>
      </c>
    </row>
    <row r="14" spans="3:26" x14ac:dyDescent="0.25">
      <c r="C14" s="102"/>
      <c r="D14" s="102"/>
      <c r="E14" s="102"/>
      <c r="F14" s="102"/>
      <c r="G14" s="61"/>
      <c r="H14" s="61"/>
      <c r="I14" s="61"/>
      <c r="J14" s="61"/>
      <c r="K14" s="61"/>
      <c r="L14" s="61"/>
      <c r="M14" s="61"/>
      <c r="O14" s="62"/>
    </row>
    <row r="15" spans="3:26" x14ac:dyDescent="0.25">
      <c r="C15">
        <f>SUM(D11+D10)</f>
        <v>14057</v>
      </c>
      <c r="Y15" s="320" t="s">
        <v>286</v>
      </c>
    </row>
    <row r="17" spans="3:12" x14ac:dyDescent="0.25">
      <c r="C17">
        <f>SUM(D11+D10)</f>
        <v>14057</v>
      </c>
    </row>
    <row r="18" spans="3:12" ht="15.75" thickBot="1" x14ac:dyDescent="0.3"/>
    <row r="19" spans="3:12" ht="15.75" thickBot="1" x14ac:dyDescent="0.3">
      <c r="G19" s="351" t="s">
        <v>88</v>
      </c>
      <c r="H19" s="352"/>
      <c r="K19" s="351" t="s">
        <v>180</v>
      </c>
      <c r="L19" s="352"/>
    </row>
    <row r="21" spans="3:12" x14ac:dyDescent="0.25">
      <c r="G21">
        <v>2020</v>
      </c>
      <c r="H21" s="6">
        <v>12182</v>
      </c>
      <c r="K21">
        <v>2020</v>
      </c>
      <c r="L21" s="6">
        <v>695</v>
      </c>
    </row>
    <row r="22" spans="3:12" x14ac:dyDescent="0.25">
      <c r="G22">
        <v>2021</v>
      </c>
      <c r="H22" s="6">
        <v>13368</v>
      </c>
      <c r="K22">
        <v>2021</v>
      </c>
      <c r="L22" s="6">
        <v>468</v>
      </c>
    </row>
    <row r="23" spans="3:12" x14ac:dyDescent="0.25">
      <c r="G23">
        <v>2022</v>
      </c>
      <c r="H23" s="6">
        <v>12537</v>
      </c>
      <c r="K23">
        <v>2022</v>
      </c>
      <c r="L23" s="6">
        <v>1150</v>
      </c>
    </row>
    <row r="24" spans="3:12" x14ac:dyDescent="0.25">
      <c r="G24">
        <v>2023</v>
      </c>
      <c r="H24" s="6">
        <v>12553</v>
      </c>
      <c r="K24">
        <v>2023</v>
      </c>
      <c r="L24" s="6">
        <v>1346</v>
      </c>
    </row>
    <row r="25" spans="3:12" x14ac:dyDescent="0.25">
      <c r="G25">
        <v>2024</v>
      </c>
      <c r="H25" s="6">
        <v>13182</v>
      </c>
      <c r="K25">
        <v>2024</v>
      </c>
      <c r="L25" s="6">
        <v>1743</v>
      </c>
    </row>
    <row r="26" spans="3:12" x14ac:dyDescent="0.25">
      <c r="G26" s="274">
        <v>2025</v>
      </c>
      <c r="H26" s="6">
        <v>13700</v>
      </c>
      <c r="K26">
        <v>2025</v>
      </c>
      <c r="L26" s="6">
        <v>786</v>
      </c>
    </row>
    <row r="27" spans="3:12" ht="15.75" thickBot="1" x14ac:dyDescent="0.3"/>
    <row r="28" spans="3:12" ht="15.75" thickBot="1" x14ac:dyDescent="0.3">
      <c r="G28" s="125" t="s">
        <v>268</v>
      </c>
      <c r="H28" s="156"/>
      <c r="I28" s="156"/>
    </row>
    <row r="29" spans="3:12" x14ac:dyDescent="0.25">
      <c r="G29">
        <v>2020</v>
      </c>
      <c r="H29">
        <v>491</v>
      </c>
    </row>
    <row r="30" spans="3:12" x14ac:dyDescent="0.25">
      <c r="G30">
        <v>2021</v>
      </c>
      <c r="H30">
        <v>264</v>
      </c>
    </row>
    <row r="31" spans="3:12" x14ac:dyDescent="0.25">
      <c r="G31">
        <v>2022</v>
      </c>
      <c r="H31">
        <v>222</v>
      </c>
    </row>
    <row r="32" spans="3:12" x14ac:dyDescent="0.25">
      <c r="G32">
        <v>2023</v>
      </c>
      <c r="H32">
        <v>199</v>
      </c>
    </row>
    <row r="33" spans="3:8" x14ac:dyDescent="0.25">
      <c r="G33">
        <v>2024</v>
      </c>
      <c r="H33">
        <v>175</v>
      </c>
    </row>
    <row r="34" spans="3:8" x14ac:dyDescent="0.25">
      <c r="G34">
        <v>2025</v>
      </c>
      <c r="H34">
        <v>357</v>
      </c>
    </row>
    <row r="46" spans="3:8" ht="15.75" thickBot="1" x14ac:dyDescent="0.3"/>
    <row r="47" spans="3:8" ht="15.75" thickBot="1" x14ac:dyDescent="0.3">
      <c r="C47" s="52"/>
      <c r="D47" s="275" t="s">
        <v>132</v>
      </c>
      <c r="E47" s="275" t="s">
        <v>134</v>
      </c>
      <c r="F47" s="275" t="s">
        <v>182</v>
      </c>
    </row>
    <row r="48" spans="3:8" x14ac:dyDescent="0.25">
      <c r="C48" s="107">
        <v>2018</v>
      </c>
      <c r="D48" s="276">
        <v>44903</v>
      </c>
      <c r="E48" s="277">
        <v>2066</v>
      </c>
      <c r="F48" s="277"/>
    </row>
    <row r="49" spans="3:6" x14ac:dyDescent="0.25">
      <c r="C49" s="249">
        <v>2019</v>
      </c>
      <c r="D49" s="258">
        <v>46931</v>
      </c>
      <c r="E49" s="164">
        <v>2724</v>
      </c>
      <c r="F49" s="164"/>
    </row>
    <row r="50" spans="3:6" x14ac:dyDescent="0.25">
      <c r="C50" s="249">
        <v>2020</v>
      </c>
      <c r="D50" s="258">
        <v>20694</v>
      </c>
      <c r="E50" s="164">
        <v>17666</v>
      </c>
      <c r="F50" s="164">
        <v>11282</v>
      </c>
    </row>
    <row r="51" spans="3:6" x14ac:dyDescent="0.25">
      <c r="C51" s="249">
        <v>2021</v>
      </c>
      <c r="D51" s="258">
        <v>27251</v>
      </c>
      <c r="E51" s="164">
        <v>20222</v>
      </c>
      <c r="F51" s="164">
        <v>17527</v>
      </c>
    </row>
    <row r="52" spans="3:6" x14ac:dyDescent="0.25">
      <c r="C52" s="249">
        <v>2022</v>
      </c>
      <c r="D52" s="258">
        <v>29275</v>
      </c>
      <c r="E52" s="164">
        <v>20883</v>
      </c>
      <c r="F52" s="164">
        <v>18964</v>
      </c>
    </row>
    <row r="53" spans="3:6" x14ac:dyDescent="0.25">
      <c r="C53" s="249">
        <v>2023</v>
      </c>
      <c r="D53" s="258">
        <v>35090</v>
      </c>
      <c r="E53" s="164">
        <v>23115</v>
      </c>
      <c r="F53" s="164">
        <v>16140</v>
      </c>
    </row>
    <row r="54" spans="3:6" x14ac:dyDescent="0.25">
      <c r="C54" s="249">
        <v>2024</v>
      </c>
      <c r="D54" s="258">
        <v>39000</v>
      </c>
      <c r="E54" s="164">
        <v>25214</v>
      </c>
      <c r="F54" s="164">
        <v>15229</v>
      </c>
    </row>
    <row r="55" spans="3:6" ht="15.75" thickBot="1" x14ac:dyDescent="0.3">
      <c r="C55" s="112">
        <v>2025</v>
      </c>
      <c r="D55" s="321">
        <v>37115</v>
      </c>
      <c r="E55" s="278">
        <v>30673</v>
      </c>
      <c r="F55" s="278">
        <v>14652</v>
      </c>
    </row>
  </sheetData>
  <mergeCells count="2">
    <mergeCell ref="G19:H19"/>
    <mergeCell ref="K19:L19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9:W94"/>
  <sheetViews>
    <sheetView topLeftCell="E31" workbookViewId="0">
      <selection activeCell="I64" sqref="I64"/>
    </sheetView>
  </sheetViews>
  <sheetFormatPr baseColWidth="10" defaultRowHeight="15" x14ac:dyDescent="0.25"/>
  <cols>
    <col min="1" max="1" width="14.42578125" customWidth="1"/>
    <col min="2" max="2" width="14.7109375" customWidth="1"/>
    <col min="4" max="4" width="8.7109375" customWidth="1"/>
    <col min="5" max="5" width="38.5703125" customWidth="1"/>
    <col min="6" max="6" width="7.5703125" customWidth="1"/>
    <col min="7" max="7" width="8.5703125" style="80" customWidth="1"/>
    <col min="8" max="8" width="4.85546875" customWidth="1"/>
    <col min="11" max="11" width="17.7109375" customWidth="1"/>
    <col min="12" max="12" width="10" customWidth="1"/>
    <col min="13" max="13" width="3" customWidth="1"/>
    <col min="14" max="14" width="38" customWidth="1"/>
    <col min="15" max="15" width="7.85546875" customWidth="1"/>
    <col min="16" max="16" width="9.28515625" customWidth="1"/>
    <col min="21" max="21" width="35.7109375" customWidth="1"/>
  </cols>
  <sheetData>
    <row r="9" spans="2:16" x14ac:dyDescent="0.25">
      <c r="B9" s="355" t="s">
        <v>152</v>
      </c>
      <c r="C9" s="355"/>
      <c r="D9" s="355"/>
      <c r="E9" s="355"/>
      <c r="K9" s="354" t="s">
        <v>174</v>
      </c>
      <c r="L9" s="354"/>
      <c r="M9" s="354"/>
      <c r="N9" s="354"/>
      <c r="O9" s="354"/>
      <c r="P9" s="354"/>
    </row>
    <row r="10" spans="2:16" ht="15.75" thickBot="1" x14ac:dyDescent="0.3">
      <c r="K10" s="129"/>
      <c r="L10" s="129"/>
      <c r="M10" s="129"/>
      <c r="N10" s="129"/>
      <c r="O10" s="129"/>
      <c r="P10" s="129"/>
    </row>
    <row r="11" spans="2:16" ht="15.75" thickBot="1" x14ac:dyDescent="0.3">
      <c r="K11" s="130"/>
      <c r="L11" s="131" t="s">
        <v>170</v>
      </c>
      <c r="M11" s="129"/>
      <c r="N11" s="132" t="s">
        <v>16</v>
      </c>
      <c r="O11" s="129"/>
      <c r="P11" s="129"/>
    </row>
    <row r="12" spans="2:16" ht="15.75" thickBot="1" x14ac:dyDescent="0.3">
      <c r="B12" s="31" t="s">
        <v>26</v>
      </c>
      <c r="C12" s="32">
        <v>840</v>
      </c>
      <c r="E12" s="28" t="s">
        <v>16</v>
      </c>
      <c r="K12" s="133" t="s">
        <v>175</v>
      </c>
      <c r="L12" s="134">
        <v>1094</v>
      </c>
      <c r="M12" s="129"/>
      <c r="N12" s="149"/>
      <c r="O12" s="151" t="s">
        <v>2</v>
      </c>
      <c r="P12" s="150" t="s">
        <v>171</v>
      </c>
    </row>
    <row r="13" spans="2:16" ht="15.75" thickBot="1" x14ac:dyDescent="0.3">
      <c r="B13" s="23"/>
      <c r="C13" s="30"/>
      <c r="E13" s="22"/>
      <c r="I13">
        <v>2022</v>
      </c>
      <c r="K13" s="135" t="s">
        <v>30</v>
      </c>
      <c r="L13" s="136">
        <v>831</v>
      </c>
      <c r="M13" s="129"/>
      <c r="N13" s="137" t="s">
        <v>17</v>
      </c>
      <c r="O13" s="141">
        <v>769</v>
      </c>
      <c r="P13" s="142">
        <v>0.27050000000000002</v>
      </c>
    </row>
    <row r="14" spans="2:16" ht="15.75" thickBot="1" x14ac:dyDescent="0.3">
      <c r="B14" s="15" t="s">
        <v>30</v>
      </c>
      <c r="C14" s="17">
        <v>353</v>
      </c>
      <c r="E14" s="23" t="s">
        <v>17</v>
      </c>
      <c r="F14" s="24">
        <v>357</v>
      </c>
      <c r="G14" s="96">
        <v>0.29680000000000001</v>
      </c>
      <c r="K14" s="135" t="s">
        <v>176</v>
      </c>
      <c r="L14" s="139">
        <v>3674</v>
      </c>
      <c r="M14" s="129"/>
      <c r="N14" s="140" t="s">
        <v>18</v>
      </c>
      <c r="O14" s="141">
        <v>365</v>
      </c>
      <c r="P14" s="142">
        <v>0.12839999999999999</v>
      </c>
    </row>
    <row r="15" spans="2:16" ht="15.75" thickBot="1" x14ac:dyDescent="0.3">
      <c r="B15" s="18" t="s">
        <v>31</v>
      </c>
      <c r="C15" s="21">
        <v>1556</v>
      </c>
      <c r="E15" s="15" t="s">
        <v>18</v>
      </c>
      <c r="F15" s="25">
        <v>222</v>
      </c>
      <c r="G15" s="97">
        <v>0.1845</v>
      </c>
      <c r="K15" s="129"/>
      <c r="L15" s="129"/>
      <c r="M15" s="129"/>
      <c r="N15" s="140" t="s">
        <v>19</v>
      </c>
      <c r="O15" s="141">
        <v>627</v>
      </c>
      <c r="P15" s="142">
        <v>0.2205</v>
      </c>
    </row>
    <row r="16" spans="2:16" ht="15.75" thickBot="1" x14ac:dyDescent="0.3">
      <c r="E16" s="15" t="s">
        <v>19</v>
      </c>
      <c r="F16" s="25">
        <v>219</v>
      </c>
      <c r="G16" s="97">
        <v>0.182</v>
      </c>
      <c r="K16" s="129"/>
      <c r="L16" s="129"/>
      <c r="M16" s="129"/>
      <c r="N16" s="140" t="s">
        <v>20</v>
      </c>
      <c r="O16" s="141">
        <v>412</v>
      </c>
      <c r="P16" s="142">
        <v>0.1449</v>
      </c>
    </row>
    <row r="17" spans="5:16" ht="15.75" thickBot="1" x14ac:dyDescent="0.3">
      <c r="E17" s="15" t="s">
        <v>20</v>
      </c>
      <c r="F17" s="25">
        <v>117</v>
      </c>
      <c r="G17" s="97">
        <v>9.7299999999999998E-2</v>
      </c>
      <c r="K17" s="129"/>
      <c r="L17" s="129"/>
      <c r="M17" s="129"/>
      <c r="N17" s="140" t="s">
        <v>21</v>
      </c>
      <c r="O17" s="141">
        <v>472</v>
      </c>
      <c r="P17" s="142">
        <v>0.16600000000000001</v>
      </c>
    </row>
    <row r="18" spans="5:16" ht="15.75" thickBot="1" x14ac:dyDescent="0.3">
      <c r="E18" s="15" t="s">
        <v>21</v>
      </c>
      <c r="F18" s="25">
        <v>151</v>
      </c>
      <c r="G18" s="97">
        <v>0.1255</v>
      </c>
      <c r="K18" s="129"/>
      <c r="L18" s="129"/>
      <c r="M18" s="129"/>
      <c r="N18" s="140" t="s">
        <v>22</v>
      </c>
      <c r="O18" s="141">
        <v>38</v>
      </c>
      <c r="P18" s="142">
        <v>1.34E-2</v>
      </c>
    </row>
    <row r="19" spans="5:16" ht="15.75" thickBot="1" x14ac:dyDescent="0.3">
      <c r="E19" s="15" t="s">
        <v>22</v>
      </c>
      <c r="F19" s="25">
        <v>38</v>
      </c>
      <c r="G19" s="97">
        <v>3.1600000000000003E-2</v>
      </c>
      <c r="K19" s="129"/>
      <c r="L19" s="129"/>
      <c r="M19" s="129"/>
      <c r="N19" s="140" t="s">
        <v>23</v>
      </c>
      <c r="O19" s="141">
        <v>113</v>
      </c>
      <c r="P19" s="142">
        <v>3.9699999999999999E-2</v>
      </c>
    </row>
    <row r="20" spans="5:16" ht="15.75" thickBot="1" x14ac:dyDescent="0.3">
      <c r="E20" s="18" t="s">
        <v>23</v>
      </c>
      <c r="F20" s="26">
        <v>99</v>
      </c>
      <c r="G20" s="98">
        <v>8.2299999999999998E-2</v>
      </c>
      <c r="K20" s="129"/>
      <c r="L20" s="129"/>
      <c r="M20" s="129"/>
      <c r="N20" s="140" t="s">
        <v>172</v>
      </c>
      <c r="O20" s="141">
        <v>47</v>
      </c>
      <c r="P20" s="142">
        <v>1.6500000000000001E-2</v>
      </c>
    </row>
    <row r="21" spans="5:16" ht="15.75" thickBot="1" x14ac:dyDescent="0.3">
      <c r="K21" s="129"/>
      <c r="L21" s="129"/>
      <c r="M21" s="129"/>
      <c r="N21" s="143"/>
      <c r="O21" s="129"/>
      <c r="P21" s="143"/>
    </row>
    <row r="22" spans="5:16" ht="15.75" thickBot="1" x14ac:dyDescent="0.3">
      <c r="E22" s="29" t="s">
        <v>24</v>
      </c>
      <c r="K22" s="129"/>
      <c r="L22" s="129"/>
      <c r="M22" s="129"/>
      <c r="N22" s="129"/>
      <c r="O22" s="129"/>
      <c r="P22" s="129"/>
    </row>
    <row r="23" spans="5:16" ht="15.75" thickBot="1" x14ac:dyDescent="0.3">
      <c r="E23" s="27"/>
      <c r="K23" s="129"/>
      <c r="L23" s="129"/>
      <c r="M23" s="129"/>
      <c r="N23" s="132" t="s">
        <v>24</v>
      </c>
      <c r="O23" s="129"/>
      <c r="P23" s="129"/>
    </row>
    <row r="24" spans="5:16" ht="15.75" thickBot="1" x14ac:dyDescent="0.3">
      <c r="E24" s="23" t="s">
        <v>25</v>
      </c>
      <c r="F24" s="8">
        <v>110</v>
      </c>
      <c r="G24" s="96">
        <v>0.98209999999999997</v>
      </c>
      <c r="I24">
        <v>464</v>
      </c>
      <c r="K24" s="129"/>
      <c r="L24" s="129"/>
      <c r="M24" s="129"/>
      <c r="N24" s="144"/>
      <c r="O24" s="129"/>
      <c r="P24" s="129"/>
    </row>
    <row r="25" spans="5:16" ht="15.75" thickBot="1" x14ac:dyDescent="0.3">
      <c r="E25" s="18" t="s">
        <v>34</v>
      </c>
      <c r="F25" s="19">
        <v>2</v>
      </c>
      <c r="G25" s="98">
        <v>1.7899999999999999E-2</v>
      </c>
      <c r="I25">
        <v>16</v>
      </c>
      <c r="K25" s="129"/>
      <c r="L25" s="129"/>
      <c r="M25" s="129"/>
      <c r="N25" s="133" t="s">
        <v>177</v>
      </c>
      <c r="O25" s="145">
        <v>464</v>
      </c>
      <c r="P25" s="138">
        <v>0.9667</v>
      </c>
    </row>
    <row r="26" spans="5:16" ht="15.75" thickBot="1" x14ac:dyDescent="0.3">
      <c r="K26" s="129"/>
      <c r="L26" s="129"/>
      <c r="M26" s="129"/>
      <c r="N26" s="135" t="s">
        <v>178</v>
      </c>
      <c r="O26" s="136">
        <v>16</v>
      </c>
      <c r="P26" s="142">
        <v>3.3300000000000003E-2</v>
      </c>
    </row>
    <row r="27" spans="5:16" x14ac:dyDescent="0.25">
      <c r="E27" s="29" t="s">
        <v>27</v>
      </c>
      <c r="K27" s="129"/>
      <c r="L27" s="129"/>
      <c r="M27" s="129"/>
      <c r="N27" s="143"/>
      <c r="O27" s="143"/>
      <c r="P27" s="143"/>
    </row>
    <row r="28" spans="5:16" ht="15.75" thickBot="1" x14ac:dyDescent="0.3">
      <c r="E28" s="27"/>
      <c r="K28" s="129"/>
      <c r="L28" s="129"/>
      <c r="M28" s="129"/>
      <c r="N28" s="129"/>
      <c r="O28" s="129"/>
      <c r="P28" s="129"/>
    </row>
    <row r="29" spans="5:16" ht="15.75" thickBot="1" x14ac:dyDescent="0.3">
      <c r="E29" s="23" t="s">
        <v>29</v>
      </c>
      <c r="F29" s="8">
        <v>34</v>
      </c>
      <c r="G29" s="96"/>
      <c r="I29">
        <v>153</v>
      </c>
      <c r="K29" s="129"/>
      <c r="L29" s="129"/>
      <c r="M29" s="129"/>
      <c r="N29" s="132" t="s">
        <v>173</v>
      </c>
      <c r="O29" s="129"/>
      <c r="P29" s="129"/>
    </row>
    <row r="30" spans="5:16" ht="15.75" thickBot="1" x14ac:dyDescent="0.3">
      <c r="E30" s="18" t="s">
        <v>179</v>
      </c>
      <c r="F30" s="19">
        <v>22019</v>
      </c>
      <c r="G30" s="98"/>
      <c r="K30" s="129"/>
      <c r="L30" s="129"/>
      <c r="M30" s="129"/>
      <c r="N30" s="144"/>
      <c r="O30" s="129"/>
      <c r="P30" s="129"/>
    </row>
    <row r="31" spans="5:16" ht="15.75" thickBot="1" x14ac:dyDescent="0.3">
      <c r="K31" s="129"/>
      <c r="L31" s="129"/>
      <c r="M31" s="129"/>
      <c r="N31" s="133" t="s">
        <v>29</v>
      </c>
      <c r="O31" s="145">
        <v>153</v>
      </c>
      <c r="P31" s="146"/>
    </row>
    <row r="32" spans="5:16" ht="15.75" thickBot="1" x14ac:dyDescent="0.3">
      <c r="K32" s="129"/>
      <c r="L32" s="129"/>
      <c r="M32" s="129"/>
      <c r="N32" s="135" t="s">
        <v>28</v>
      </c>
      <c r="O32" s="139">
        <v>220209</v>
      </c>
      <c r="P32" s="147"/>
    </row>
    <row r="33" spans="1:16" ht="15.75" x14ac:dyDescent="0.25">
      <c r="B33" s="353" t="s">
        <v>32</v>
      </c>
      <c r="C33" s="353"/>
      <c r="D33" s="353"/>
      <c r="E33" s="353"/>
      <c r="K33" s="148"/>
    </row>
    <row r="34" spans="1:16" ht="15.75" thickBot="1" x14ac:dyDescent="0.3">
      <c r="B34" s="353" t="s">
        <v>33</v>
      </c>
      <c r="C34" s="353"/>
      <c r="D34" s="353"/>
      <c r="E34" s="353"/>
    </row>
    <row r="35" spans="1:16" ht="15.75" thickBot="1" x14ac:dyDescent="0.3">
      <c r="K35" s="356" t="s">
        <v>174</v>
      </c>
      <c r="L35" s="357"/>
      <c r="M35" s="357"/>
      <c r="N35" s="357"/>
      <c r="O35" s="357"/>
      <c r="P35" s="358"/>
    </row>
    <row r="36" spans="1:16" ht="16.5" thickBot="1" x14ac:dyDescent="0.3">
      <c r="K36" s="174"/>
      <c r="L36" s="175"/>
      <c r="M36" s="129"/>
      <c r="N36" s="176" t="s">
        <v>16</v>
      </c>
      <c r="O36" s="129"/>
      <c r="P36" s="129"/>
    </row>
    <row r="37" spans="1:16" ht="15.75" thickBot="1" x14ac:dyDescent="0.3">
      <c r="K37" s="133" t="s">
        <v>175</v>
      </c>
      <c r="L37" s="134">
        <v>1094</v>
      </c>
      <c r="M37" s="129"/>
      <c r="N37" s="149"/>
      <c r="O37" s="151" t="s">
        <v>2</v>
      </c>
      <c r="P37" s="150" t="s">
        <v>171</v>
      </c>
    </row>
    <row r="38" spans="1:16" ht="15.75" thickBot="1" x14ac:dyDescent="0.3">
      <c r="K38" s="135" t="s">
        <v>30</v>
      </c>
      <c r="L38" s="136">
        <v>831</v>
      </c>
      <c r="M38" s="129"/>
      <c r="N38" s="137" t="s">
        <v>17</v>
      </c>
      <c r="O38" s="141">
        <v>769</v>
      </c>
      <c r="P38" s="142">
        <v>0.27050000000000002</v>
      </c>
    </row>
    <row r="39" spans="1:16" ht="15.75" thickBot="1" x14ac:dyDescent="0.3">
      <c r="B39" s="179" t="s">
        <v>208</v>
      </c>
      <c r="C39" s="205">
        <v>2022</v>
      </c>
      <c r="D39" s="41">
        <v>2023</v>
      </c>
      <c r="E39" s="284">
        <v>2024</v>
      </c>
      <c r="F39" s="41">
        <v>2025</v>
      </c>
      <c r="K39" s="135" t="s">
        <v>176</v>
      </c>
      <c r="L39" s="139">
        <v>3674</v>
      </c>
      <c r="M39" s="129"/>
      <c r="N39" s="140" t="s">
        <v>18</v>
      </c>
      <c r="O39" s="141">
        <v>365</v>
      </c>
      <c r="P39" s="142">
        <v>0.12839999999999999</v>
      </c>
    </row>
    <row r="40" spans="1:16" ht="15.75" thickBot="1" x14ac:dyDescent="0.3">
      <c r="A40" s="177" t="s">
        <v>212</v>
      </c>
      <c r="B40" s="23">
        <v>840</v>
      </c>
      <c r="C40" s="206">
        <v>1094</v>
      </c>
      <c r="D40" s="127">
        <v>1191</v>
      </c>
      <c r="E40" s="120">
        <v>1401</v>
      </c>
      <c r="F40" s="106">
        <v>777</v>
      </c>
      <c r="K40" s="129"/>
      <c r="L40" s="129"/>
      <c r="M40" s="129"/>
      <c r="N40" s="140" t="s">
        <v>19</v>
      </c>
      <c r="O40" s="141">
        <v>627</v>
      </c>
      <c r="P40" s="142">
        <v>0.2205</v>
      </c>
    </row>
    <row r="41" spans="1:16" ht="15.75" thickBot="1" x14ac:dyDescent="0.3">
      <c r="A41" s="178" t="s">
        <v>24</v>
      </c>
      <c r="B41" s="18">
        <v>110</v>
      </c>
      <c r="C41" s="20">
        <v>464</v>
      </c>
      <c r="D41" s="72">
        <v>424</v>
      </c>
      <c r="E41" s="72">
        <v>654</v>
      </c>
      <c r="F41" s="117">
        <v>368</v>
      </c>
      <c r="K41" s="129"/>
      <c r="L41" s="129"/>
      <c r="M41" s="129"/>
      <c r="N41" s="140" t="s">
        <v>20</v>
      </c>
      <c r="O41" s="141">
        <v>412</v>
      </c>
      <c r="P41" s="142">
        <v>0.1449</v>
      </c>
    </row>
    <row r="42" spans="1:16" ht="15.75" thickBot="1" x14ac:dyDescent="0.3">
      <c r="K42" s="129"/>
      <c r="L42" s="129"/>
      <c r="M42" s="129"/>
      <c r="N42" s="140" t="s">
        <v>21</v>
      </c>
      <c r="O42" s="141">
        <v>472</v>
      </c>
      <c r="P42" s="142">
        <v>0.16600000000000001</v>
      </c>
    </row>
    <row r="43" spans="1:16" ht="15.75" thickBot="1" x14ac:dyDescent="0.3">
      <c r="K43" s="129"/>
      <c r="L43" s="129"/>
      <c r="M43" s="129"/>
      <c r="N43" s="140" t="s">
        <v>22</v>
      </c>
      <c r="O43" s="141">
        <v>38</v>
      </c>
      <c r="P43" s="142">
        <v>1.34E-2</v>
      </c>
    </row>
    <row r="44" spans="1:16" ht="15.75" thickBot="1" x14ac:dyDescent="0.3">
      <c r="K44" s="129"/>
      <c r="L44" s="129"/>
      <c r="M44" s="129"/>
      <c r="N44" s="140" t="s">
        <v>23</v>
      </c>
      <c r="O44" s="141">
        <v>113</v>
      </c>
      <c r="P44" s="142">
        <v>3.9699999999999999E-2</v>
      </c>
    </row>
    <row r="45" spans="1:16" ht="15.75" thickBot="1" x14ac:dyDescent="0.3">
      <c r="K45" s="129"/>
      <c r="L45" s="129"/>
      <c r="M45" s="129"/>
      <c r="N45" s="140" t="s">
        <v>172</v>
      </c>
      <c r="O45" s="141">
        <v>47</v>
      </c>
      <c r="P45" s="142">
        <v>1.6500000000000001E-2</v>
      </c>
    </row>
    <row r="46" spans="1:16" ht="16.5" thickBot="1" x14ac:dyDescent="0.3">
      <c r="K46" s="129"/>
      <c r="L46" s="129"/>
      <c r="M46" s="129"/>
      <c r="N46" s="173" t="s">
        <v>24</v>
      </c>
      <c r="O46" s="129"/>
      <c r="P46" s="129"/>
    </row>
    <row r="47" spans="1:16" ht="15.75" thickBot="1" x14ac:dyDescent="0.3">
      <c r="K47" s="129"/>
      <c r="L47" s="129"/>
      <c r="M47" s="129"/>
      <c r="N47" s="133" t="s">
        <v>177</v>
      </c>
      <c r="O47" s="145">
        <v>464</v>
      </c>
      <c r="P47" s="138">
        <v>0.9667</v>
      </c>
    </row>
    <row r="48" spans="1:16" ht="15.75" thickBot="1" x14ac:dyDescent="0.3">
      <c r="K48" s="129"/>
      <c r="L48" s="129"/>
      <c r="M48" s="129"/>
      <c r="N48" s="135" t="s">
        <v>178</v>
      </c>
      <c r="O48" s="136">
        <v>16</v>
      </c>
      <c r="P48" s="142">
        <v>3.3300000000000003E-2</v>
      </c>
    </row>
    <row r="49" spans="11:16" ht="16.5" thickBot="1" x14ac:dyDescent="0.3">
      <c r="K49" s="129"/>
      <c r="L49" s="129"/>
      <c r="M49" s="129"/>
      <c r="N49" s="173" t="s">
        <v>173</v>
      </c>
      <c r="O49" s="129"/>
      <c r="P49" s="129"/>
    </row>
    <row r="50" spans="11:16" ht="15.75" thickBot="1" x14ac:dyDescent="0.3">
      <c r="K50" s="129"/>
      <c r="L50" s="129"/>
      <c r="M50" s="129"/>
      <c r="N50" s="133" t="s">
        <v>29</v>
      </c>
      <c r="O50" s="145">
        <v>153</v>
      </c>
      <c r="P50" s="146"/>
    </row>
    <row r="51" spans="11:16" ht="15.75" thickBot="1" x14ac:dyDescent="0.3">
      <c r="K51" s="129"/>
      <c r="L51" s="129"/>
      <c r="M51" s="129"/>
      <c r="N51" s="135" t="s">
        <v>28</v>
      </c>
      <c r="O51" s="139">
        <v>220209</v>
      </c>
      <c r="P51" s="147"/>
    </row>
    <row r="54" spans="11:16" ht="15.75" thickBot="1" x14ac:dyDescent="0.3"/>
    <row r="55" spans="11:16" ht="15.75" thickBot="1" x14ac:dyDescent="0.3">
      <c r="K55" s="356" t="s">
        <v>207</v>
      </c>
      <c r="L55" s="357"/>
      <c r="M55" s="357"/>
      <c r="N55" s="357"/>
      <c r="O55" s="357"/>
      <c r="P55" s="358"/>
    </row>
    <row r="56" spans="11:16" ht="16.5" thickBot="1" x14ac:dyDescent="0.3">
      <c r="K56" s="174"/>
      <c r="L56" s="175"/>
      <c r="M56" s="129"/>
      <c r="N56" s="176" t="s">
        <v>16</v>
      </c>
      <c r="O56" s="129"/>
      <c r="P56" s="129"/>
    </row>
    <row r="57" spans="11:16" ht="15.75" thickBot="1" x14ac:dyDescent="0.3">
      <c r="K57" s="133" t="s">
        <v>175</v>
      </c>
      <c r="L57" s="134">
        <v>1191</v>
      </c>
      <c r="M57" s="129"/>
      <c r="N57" s="149"/>
      <c r="O57" s="151" t="s">
        <v>2</v>
      </c>
      <c r="P57" s="150" t="s">
        <v>171</v>
      </c>
    </row>
    <row r="58" spans="11:16" ht="15.75" thickBot="1" x14ac:dyDescent="0.3">
      <c r="K58" s="135" t="s">
        <v>30</v>
      </c>
      <c r="L58" s="139">
        <v>1006</v>
      </c>
      <c r="M58" s="129"/>
      <c r="N58" s="137" t="s">
        <v>17</v>
      </c>
      <c r="O58" s="141">
        <v>792</v>
      </c>
      <c r="P58" s="142">
        <v>0.27289999999999998</v>
      </c>
    </row>
    <row r="59" spans="11:16" ht="15.75" thickBot="1" x14ac:dyDescent="0.3">
      <c r="K59" s="135" t="s">
        <v>176</v>
      </c>
      <c r="L59" s="139">
        <v>3936</v>
      </c>
      <c r="M59" s="129"/>
      <c r="N59" s="140" t="s">
        <v>18</v>
      </c>
      <c r="O59" s="141">
        <v>343</v>
      </c>
      <c r="P59" s="142">
        <v>0.1182</v>
      </c>
    </row>
    <row r="60" spans="11:16" ht="15.75" thickBot="1" x14ac:dyDescent="0.3">
      <c r="K60" s="129"/>
      <c r="L60" s="129"/>
      <c r="M60" s="129"/>
      <c r="N60" s="140" t="s">
        <v>19</v>
      </c>
      <c r="O60" s="141">
        <v>712</v>
      </c>
      <c r="P60" s="142">
        <v>0.24529999999999999</v>
      </c>
    </row>
    <row r="61" spans="11:16" ht="15.75" thickBot="1" x14ac:dyDescent="0.3">
      <c r="K61" s="129"/>
      <c r="L61" s="129"/>
      <c r="M61" s="129"/>
      <c r="N61" s="140" t="s">
        <v>20</v>
      </c>
      <c r="O61" s="141">
        <v>388</v>
      </c>
      <c r="P61" s="142">
        <v>0.13370000000000001</v>
      </c>
    </row>
    <row r="62" spans="11:16" ht="15.75" thickBot="1" x14ac:dyDescent="0.3">
      <c r="K62" s="129"/>
      <c r="L62" s="129"/>
      <c r="M62" s="129"/>
      <c r="N62" s="140" t="s">
        <v>21</v>
      </c>
      <c r="O62" s="141">
        <v>447</v>
      </c>
      <c r="P62" s="142">
        <v>0.154</v>
      </c>
    </row>
    <row r="63" spans="11:16" ht="15.75" thickBot="1" x14ac:dyDescent="0.3">
      <c r="K63" s="129"/>
      <c r="L63" s="129"/>
      <c r="M63" s="129"/>
      <c r="N63" s="140" t="s">
        <v>22</v>
      </c>
      <c r="O63" s="141">
        <v>59</v>
      </c>
      <c r="P63" s="142">
        <v>2.0299999999999999E-2</v>
      </c>
    </row>
    <row r="64" spans="11:16" ht="15.75" thickBot="1" x14ac:dyDescent="0.3">
      <c r="K64" s="129"/>
      <c r="L64" s="129"/>
      <c r="M64" s="129"/>
      <c r="N64" s="140" t="s">
        <v>23</v>
      </c>
      <c r="O64" s="141">
        <v>103</v>
      </c>
      <c r="P64" s="142">
        <v>3.5499999999999997E-2</v>
      </c>
    </row>
    <row r="65" spans="11:23" ht="15.75" thickBot="1" x14ac:dyDescent="0.3">
      <c r="K65" s="129"/>
      <c r="L65" s="129"/>
      <c r="M65" s="129"/>
      <c r="N65" s="140" t="s">
        <v>172</v>
      </c>
      <c r="O65" s="141">
        <v>58</v>
      </c>
      <c r="P65" s="142">
        <v>0.02</v>
      </c>
    </row>
    <row r="66" spans="11:23" ht="16.5" thickBot="1" x14ac:dyDescent="0.3">
      <c r="K66" s="129"/>
      <c r="L66" s="129"/>
      <c r="M66" s="129"/>
      <c r="N66" s="173" t="s">
        <v>24</v>
      </c>
      <c r="O66" s="129"/>
      <c r="P66" s="129"/>
    </row>
    <row r="67" spans="11:23" ht="15.75" thickBot="1" x14ac:dyDescent="0.3">
      <c r="K67" s="129"/>
      <c r="L67" s="129"/>
      <c r="M67" s="129"/>
      <c r="N67" s="133" t="s">
        <v>177</v>
      </c>
      <c r="O67" s="145">
        <v>424</v>
      </c>
      <c r="P67" s="138">
        <v>0.96640000000000004</v>
      </c>
    </row>
    <row r="68" spans="11:23" ht="15.75" thickBot="1" x14ac:dyDescent="0.3">
      <c r="K68" s="129"/>
      <c r="L68" s="129"/>
      <c r="M68" s="129"/>
      <c r="N68" s="135" t="s">
        <v>178</v>
      </c>
      <c r="O68" s="136">
        <v>24</v>
      </c>
      <c r="P68" s="142">
        <v>5.3600000000000002E-2</v>
      </c>
    </row>
    <row r="69" spans="11:23" ht="16.5" thickBot="1" x14ac:dyDescent="0.3">
      <c r="K69" s="129"/>
      <c r="L69" s="129"/>
      <c r="M69" s="129"/>
      <c r="N69" s="173" t="s">
        <v>173</v>
      </c>
      <c r="O69" s="129"/>
      <c r="P69" s="129"/>
    </row>
    <row r="70" spans="11:23" ht="15.75" thickBot="1" x14ac:dyDescent="0.3">
      <c r="K70" s="129"/>
      <c r="L70" s="129"/>
      <c r="M70" s="129"/>
      <c r="N70" s="133" t="s">
        <v>29</v>
      </c>
      <c r="O70" s="145">
        <v>153</v>
      </c>
      <c r="P70" s="146"/>
    </row>
    <row r="71" spans="11:23" ht="15.75" thickBot="1" x14ac:dyDescent="0.3">
      <c r="K71" s="129"/>
      <c r="L71" s="129"/>
      <c r="M71" s="129"/>
      <c r="N71" s="135" t="s">
        <v>28</v>
      </c>
      <c r="O71" s="139">
        <v>401592</v>
      </c>
      <c r="P71" s="147"/>
    </row>
    <row r="73" spans="11:23" ht="15.75" thickBot="1" x14ac:dyDescent="0.3"/>
    <row r="74" spans="11:23" ht="15.75" thickBot="1" x14ac:dyDescent="0.3">
      <c r="K74" s="356" t="s">
        <v>227</v>
      </c>
      <c r="L74" s="357"/>
      <c r="M74" s="357"/>
      <c r="N74" s="357"/>
      <c r="O74" s="357"/>
      <c r="P74" s="358"/>
      <c r="R74" s="356" t="s">
        <v>279</v>
      </c>
      <c r="S74" s="357"/>
      <c r="T74" s="357"/>
      <c r="U74" s="357"/>
      <c r="V74" s="357"/>
      <c r="W74" s="358"/>
    </row>
    <row r="75" spans="11:23" ht="16.5" thickBot="1" x14ac:dyDescent="0.3">
      <c r="K75" s="174"/>
      <c r="L75" s="175"/>
      <c r="M75" s="129"/>
      <c r="N75" s="176" t="s">
        <v>16</v>
      </c>
      <c r="O75" s="129"/>
      <c r="P75" s="129"/>
      <c r="R75" s="130"/>
      <c r="S75" s="131" t="s">
        <v>170</v>
      </c>
      <c r="T75" s="281"/>
      <c r="U75" s="132" t="s">
        <v>16</v>
      </c>
      <c r="V75" s="281"/>
      <c r="W75" s="281"/>
    </row>
    <row r="76" spans="11:23" ht="16.5" thickBot="1" x14ac:dyDescent="0.3">
      <c r="K76" s="133" t="s">
        <v>175</v>
      </c>
      <c r="L76" s="134">
        <v>1401</v>
      </c>
      <c r="M76" s="129"/>
      <c r="N76" s="149"/>
      <c r="O76" s="151" t="s">
        <v>2</v>
      </c>
      <c r="P76" s="150" t="s">
        <v>171</v>
      </c>
      <c r="R76" s="133" t="s">
        <v>274</v>
      </c>
      <c r="S76" s="145">
        <v>777</v>
      </c>
      <c r="T76" s="281"/>
      <c r="U76" s="282"/>
      <c r="V76" s="99" t="s">
        <v>2</v>
      </c>
      <c r="W76" s="283" t="s">
        <v>171</v>
      </c>
    </row>
    <row r="77" spans="11:23" ht="16.5" thickBot="1" x14ac:dyDescent="0.3">
      <c r="K77" s="135" t="s">
        <v>30</v>
      </c>
      <c r="L77" s="139">
        <v>1961</v>
      </c>
      <c r="M77" s="129"/>
      <c r="N77" s="137" t="s">
        <v>17</v>
      </c>
      <c r="O77" s="141">
        <v>1116</v>
      </c>
      <c r="P77" s="142">
        <v>0.18759999999999999</v>
      </c>
      <c r="R77" s="135" t="s">
        <v>275</v>
      </c>
      <c r="S77" s="136">
        <v>1572</v>
      </c>
      <c r="T77" s="281"/>
      <c r="U77" s="144" t="s">
        <v>17</v>
      </c>
      <c r="V77" s="145">
        <v>658</v>
      </c>
      <c r="W77" s="138">
        <v>0.2427</v>
      </c>
    </row>
    <row r="78" spans="11:23" ht="16.5" thickBot="1" x14ac:dyDescent="0.3">
      <c r="K78" s="135" t="s">
        <v>176</v>
      </c>
      <c r="L78" s="139">
        <v>7911</v>
      </c>
      <c r="M78" s="129"/>
      <c r="N78" s="140" t="s">
        <v>18</v>
      </c>
      <c r="O78" s="141">
        <v>393</v>
      </c>
      <c r="P78" s="142">
        <v>6.6100000000000006E-2</v>
      </c>
      <c r="R78" s="135" t="s">
        <v>276</v>
      </c>
      <c r="S78" s="136">
        <v>4283</v>
      </c>
      <c r="T78" s="281"/>
      <c r="U78" s="144" t="s">
        <v>18</v>
      </c>
      <c r="V78" s="136">
        <v>373</v>
      </c>
      <c r="W78" s="142">
        <v>0.1376</v>
      </c>
    </row>
    <row r="79" spans="11:23" ht="16.5" thickBot="1" x14ac:dyDescent="0.3">
      <c r="K79" s="129"/>
      <c r="L79" s="129"/>
      <c r="M79" s="129"/>
      <c r="N79" s="140" t="s">
        <v>19</v>
      </c>
      <c r="O79" s="141">
        <v>1129</v>
      </c>
      <c r="P79" s="142">
        <v>0.18970000000000001</v>
      </c>
      <c r="R79" s="281"/>
      <c r="S79" s="281"/>
      <c r="T79" s="281"/>
      <c r="U79" s="144" t="s">
        <v>19</v>
      </c>
      <c r="V79" s="136">
        <v>354</v>
      </c>
      <c r="W79" s="142">
        <v>0.13059999999999999</v>
      </c>
    </row>
    <row r="80" spans="11:23" ht="16.5" thickBot="1" x14ac:dyDescent="0.3">
      <c r="K80" s="129"/>
      <c r="L80" s="129"/>
      <c r="M80" s="129"/>
      <c r="N80" s="140" t="s">
        <v>20</v>
      </c>
      <c r="O80" s="141">
        <v>538</v>
      </c>
      <c r="P80" s="142">
        <v>9.0399999999999994E-2</v>
      </c>
      <c r="R80" s="281"/>
      <c r="S80" s="281"/>
      <c r="T80" s="281"/>
      <c r="U80" s="144" t="s">
        <v>20</v>
      </c>
      <c r="V80" s="136">
        <v>293</v>
      </c>
      <c r="W80" s="142">
        <v>0.1081</v>
      </c>
    </row>
    <row r="81" spans="11:23" ht="16.5" thickBot="1" x14ac:dyDescent="0.3">
      <c r="K81" s="129"/>
      <c r="L81" s="129"/>
      <c r="M81" s="129"/>
      <c r="N81" s="140" t="s">
        <v>21</v>
      </c>
      <c r="O81" s="141">
        <v>597</v>
      </c>
      <c r="P81" s="142">
        <v>0.1003</v>
      </c>
      <c r="R81" s="281"/>
      <c r="S81" s="281"/>
      <c r="T81" s="281"/>
      <c r="U81" s="144" t="s">
        <v>21</v>
      </c>
      <c r="V81" s="136">
        <v>482</v>
      </c>
      <c r="W81" s="142">
        <v>0.17780000000000001</v>
      </c>
    </row>
    <row r="82" spans="11:23" ht="16.5" thickBot="1" x14ac:dyDescent="0.3">
      <c r="K82" s="129"/>
      <c r="L82" s="129"/>
      <c r="M82" s="129"/>
      <c r="N82" s="140" t="s">
        <v>22</v>
      </c>
      <c r="O82" s="141">
        <v>68</v>
      </c>
      <c r="P82" s="142">
        <v>1.14E-2</v>
      </c>
      <c r="R82" s="281"/>
      <c r="S82" s="281"/>
      <c r="T82" s="281"/>
      <c r="U82" s="144" t="s">
        <v>22</v>
      </c>
      <c r="V82" s="136">
        <v>8</v>
      </c>
      <c r="W82" s="142">
        <v>3.0000000000000001E-3</v>
      </c>
    </row>
    <row r="83" spans="11:23" ht="16.5" thickBot="1" x14ac:dyDescent="0.3">
      <c r="K83" s="129"/>
      <c r="L83" s="129"/>
      <c r="M83" s="129"/>
      <c r="N83" s="140" t="s">
        <v>23</v>
      </c>
      <c r="O83" s="141">
        <v>94</v>
      </c>
      <c r="P83" s="142">
        <v>1.5800000000000002E-2</v>
      </c>
      <c r="R83" s="281"/>
      <c r="S83" s="281"/>
      <c r="T83" s="281"/>
      <c r="U83" s="144" t="s">
        <v>23</v>
      </c>
      <c r="V83" s="279">
        <v>71</v>
      </c>
      <c r="W83" s="142">
        <v>2.6200000000000001E-2</v>
      </c>
    </row>
    <row r="84" spans="11:23" ht="16.5" thickBot="1" x14ac:dyDescent="0.3">
      <c r="K84" s="129"/>
      <c r="L84" s="129"/>
      <c r="M84" s="129"/>
      <c r="N84" s="140" t="s">
        <v>172</v>
      </c>
      <c r="O84" s="141">
        <v>61</v>
      </c>
      <c r="P84" s="142">
        <v>1.03E-2</v>
      </c>
      <c r="R84" s="281"/>
      <c r="S84" s="281"/>
      <c r="T84" s="281"/>
      <c r="U84" s="144" t="s">
        <v>172</v>
      </c>
      <c r="V84" s="280">
        <v>254</v>
      </c>
      <c r="W84" s="142">
        <v>9.3700000000000006E-2</v>
      </c>
    </row>
    <row r="85" spans="11:23" ht="16.5" thickBot="1" x14ac:dyDescent="0.3">
      <c r="K85" s="129"/>
      <c r="L85" s="129"/>
      <c r="M85" s="129"/>
      <c r="N85" s="173" t="s">
        <v>24</v>
      </c>
      <c r="O85" s="129"/>
      <c r="P85" s="129"/>
      <c r="R85" s="281"/>
      <c r="S85" s="281"/>
      <c r="T85" s="281"/>
      <c r="U85" s="144" t="s">
        <v>270</v>
      </c>
      <c r="V85" s="280">
        <v>56</v>
      </c>
      <c r="W85" s="142">
        <v>2.07E-2</v>
      </c>
    </row>
    <row r="86" spans="11:23" ht="16.5" thickBot="1" x14ac:dyDescent="0.3">
      <c r="K86" s="129"/>
      <c r="L86" s="129"/>
      <c r="M86" s="129"/>
      <c r="N86" s="133" t="s">
        <v>177</v>
      </c>
      <c r="O86" s="145">
        <v>654</v>
      </c>
      <c r="P86" s="138">
        <v>0.97319999999999995</v>
      </c>
      <c r="R86" s="281"/>
      <c r="S86" s="281"/>
      <c r="T86" s="281"/>
      <c r="U86" s="144" t="s">
        <v>271</v>
      </c>
      <c r="V86" s="280">
        <v>74</v>
      </c>
      <c r="W86" s="142">
        <v>2.7300000000000001E-2</v>
      </c>
    </row>
    <row r="87" spans="11:23" ht="16.5" thickBot="1" x14ac:dyDescent="0.3">
      <c r="K87" s="129"/>
      <c r="L87" s="129"/>
      <c r="M87" s="129"/>
      <c r="N87" s="135" t="s">
        <v>178</v>
      </c>
      <c r="O87" s="136">
        <v>18</v>
      </c>
      <c r="P87" s="142">
        <v>2.6800000000000001E-2</v>
      </c>
      <c r="R87" s="281"/>
      <c r="S87" s="281"/>
      <c r="T87" s="281"/>
      <c r="U87" s="144" t="s">
        <v>272</v>
      </c>
      <c r="V87" s="280">
        <v>81</v>
      </c>
      <c r="W87" s="142">
        <v>2.9899999999999999E-2</v>
      </c>
    </row>
    <row r="88" spans="11:23" ht="16.5" thickBot="1" x14ac:dyDescent="0.3">
      <c r="K88" s="129"/>
      <c r="L88" s="129"/>
      <c r="M88" s="129"/>
      <c r="N88" s="173" t="s">
        <v>173</v>
      </c>
      <c r="O88" s="129"/>
      <c r="P88" s="129"/>
      <c r="R88" s="281"/>
      <c r="S88" s="281"/>
      <c r="T88" s="281"/>
      <c r="U88" s="135" t="s">
        <v>273</v>
      </c>
      <c r="V88" s="145">
        <v>7</v>
      </c>
      <c r="W88" s="142">
        <v>2.5999999999999999E-3</v>
      </c>
    </row>
    <row r="89" spans="11:23" ht="16.5" thickBot="1" x14ac:dyDescent="0.3">
      <c r="K89" s="129"/>
      <c r="L89" s="129"/>
      <c r="M89" s="129"/>
      <c r="N89" s="133" t="s">
        <v>29</v>
      </c>
      <c r="O89" s="145">
        <v>102</v>
      </c>
      <c r="P89" s="146"/>
      <c r="R89" s="281"/>
      <c r="S89" s="281"/>
      <c r="T89" s="281"/>
      <c r="U89" s="132" t="s">
        <v>24</v>
      </c>
      <c r="V89" s="281"/>
      <c r="W89" s="281"/>
    </row>
    <row r="90" spans="11:23" ht="16.5" thickBot="1" x14ac:dyDescent="0.3">
      <c r="K90" s="129"/>
      <c r="L90" s="129"/>
      <c r="M90" s="129"/>
      <c r="N90" s="135" t="s">
        <v>28</v>
      </c>
      <c r="O90" s="139"/>
      <c r="P90" s="147"/>
      <c r="R90" s="281"/>
      <c r="S90" s="281"/>
      <c r="T90" s="281"/>
      <c r="U90" s="144"/>
      <c r="V90" s="281"/>
      <c r="W90" s="281"/>
    </row>
    <row r="91" spans="11:23" ht="16.5" thickBot="1" x14ac:dyDescent="0.3">
      <c r="R91" s="281"/>
      <c r="S91" s="281"/>
      <c r="T91" s="281"/>
      <c r="U91" s="133" t="s">
        <v>277</v>
      </c>
      <c r="V91" s="145">
        <v>368</v>
      </c>
      <c r="W91" s="138">
        <v>0.95579999999999998</v>
      </c>
    </row>
    <row r="92" spans="11:23" ht="16.5" thickBot="1" x14ac:dyDescent="0.3">
      <c r="R92" s="281"/>
      <c r="S92" s="281"/>
      <c r="T92" s="281"/>
      <c r="U92" s="135" t="s">
        <v>278</v>
      </c>
      <c r="V92" s="136">
        <v>17</v>
      </c>
      <c r="W92" s="142">
        <v>4.4200000000000003E-2</v>
      </c>
    </row>
    <row r="93" spans="11:23" ht="16.5" thickBot="1" x14ac:dyDescent="0.3">
      <c r="R93" s="281"/>
      <c r="S93" s="281"/>
      <c r="T93" s="281"/>
      <c r="U93" s="132" t="s">
        <v>173</v>
      </c>
      <c r="V93" s="281"/>
      <c r="W93" s="281"/>
    </row>
    <row r="94" spans="11:23" ht="16.5" thickBot="1" x14ac:dyDescent="0.3">
      <c r="R94" s="281"/>
      <c r="S94" s="281"/>
      <c r="T94" s="281"/>
      <c r="U94" s="133" t="s">
        <v>29</v>
      </c>
      <c r="V94" s="145">
        <v>51</v>
      </c>
      <c r="W94" s="146"/>
    </row>
  </sheetData>
  <mergeCells count="8">
    <mergeCell ref="B34:E34"/>
    <mergeCell ref="B33:E33"/>
    <mergeCell ref="K9:P9"/>
    <mergeCell ref="B9:E9"/>
    <mergeCell ref="R74:W74"/>
    <mergeCell ref="K74:P74"/>
    <mergeCell ref="K55:P55"/>
    <mergeCell ref="K35:P35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B4:R29"/>
  <sheetViews>
    <sheetView workbookViewId="0">
      <selection activeCell="L28" sqref="L28"/>
    </sheetView>
  </sheetViews>
  <sheetFormatPr baseColWidth="10" defaultRowHeight="15" x14ac:dyDescent="0.25"/>
  <cols>
    <col min="4" max="4" width="16.140625" customWidth="1"/>
    <col min="5" max="5" width="13.5703125" customWidth="1"/>
    <col min="9" max="9" width="15.28515625" customWidth="1"/>
  </cols>
  <sheetData>
    <row r="4" spans="2:18" ht="15.75" thickBot="1" x14ac:dyDescent="0.3">
      <c r="B4" s="77">
        <v>2024</v>
      </c>
      <c r="L4" s="154"/>
      <c r="M4" s="99"/>
      <c r="N4" s="99"/>
      <c r="O4" s="99"/>
      <c r="P4" s="99"/>
      <c r="Q4" s="155"/>
    </row>
    <row r="5" spans="2:18" ht="30.75" thickBot="1" x14ac:dyDescent="0.3">
      <c r="C5" s="114" t="s">
        <v>160</v>
      </c>
      <c r="D5" s="115" t="s">
        <v>161</v>
      </c>
      <c r="E5" s="115" t="s">
        <v>162</v>
      </c>
      <c r="F5" s="116" t="s">
        <v>163</v>
      </c>
      <c r="I5" t="s">
        <v>230</v>
      </c>
      <c r="L5" s="152"/>
      <c r="M5" s="182" t="s">
        <v>75</v>
      </c>
      <c r="N5" s="183" t="s">
        <v>132</v>
      </c>
      <c r="O5" s="183" t="s">
        <v>133</v>
      </c>
      <c r="P5" s="183" t="s">
        <v>134</v>
      </c>
      <c r="Q5" s="184" t="s">
        <v>185</v>
      </c>
    </row>
    <row r="6" spans="2:18" ht="15.75" thickBot="1" x14ac:dyDescent="0.3">
      <c r="C6" s="34"/>
      <c r="D6" s="34"/>
      <c r="E6" s="34"/>
      <c r="F6" s="34"/>
      <c r="I6" s="234">
        <v>379</v>
      </c>
      <c r="L6" s="152"/>
      <c r="M6" s="185">
        <v>2018</v>
      </c>
      <c r="N6" s="180">
        <v>11419</v>
      </c>
      <c r="O6" s="181"/>
      <c r="P6" s="180">
        <v>938</v>
      </c>
      <c r="Q6" s="186">
        <v>119</v>
      </c>
    </row>
    <row r="7" spans="2:18" ht="15.75" thickBot="1" x14ac:dyDescent="0.3">
      <c r="B7" s="106" t="s">
        <v>89</v>
      </c>
      <c r="C7" s="23">
        <v>380</v>
      </c>
      <c r="D7" s="8">
        <v>806</v>
      </c>
      <c r="E7" s="30">
        <v>318</v>
      </c>
      <c r="F7" s="170">
        <f>SUM(C7:E7)</f>
        <v>1504</v>
      </c>
      <c r="I7" s="234">
        <v>427</v>
      </c>
      <c r="L7" s="152"/>
      <c r="M7" s="185">
        <v>2019</v>
      </c>
      <c r="N7" s="180">
        <v>11076</v>
      </c>
      <c r="O7" s="180">
        <v>159</v>
      </c>
      <c r="P7" s="180">
        <v>1267</v>
      </c>
      <c r="Q7" s="186">
        <v>133</v>
      </c>
    </row>
    <row r="8" spans="2:18" ht="15.75" thickBot="1" x14ac:dyDescent="0.3">
      <c r="B8" s="104" t="s">
        <v>90</v>
      </c>
      <c r="C8" s="15">
        <v>423</v>
      </c>
      <c r="D8" s="12">
        <v>786</v>
      </c>
      <c r="E8" s="17">
        <v>341</v>
      </c>
      <c r="F8" s="170">
        <f t="shared" ref="F8:F18" si="0">SUM(C8:E8)</f>
        <v>1550</v>
      </c>
      <c r="I8" s="234">
        <v>426</v>
      </c>
      <c r="L8" s="152"/>
      <c r="M8" s="185">
        <v>2020</v>
      </c>
      <c r="N8" s="180">
        <v>5263</v>
      </c>
      <c r="O8" s="180">
        <v>1564</v>
      </c>
      <c r="P8" s="180">
        <v>7664</v>
      </c>
      <c r="Q8" s="186">
        <v>104</v>
      </c>
    </row>
    <row r="9" spans="2:18" ht="15.75" thickBot="1" x14ac:dyDescent="0.3">
      <c r="B9" s="104" t="s">
        <v>112</v>
      </c>
      <c r="C9" s="15">
        <v>448</v>
      </c>
      <c r="D9" s="12">
        <v>800</v>
      </c>
      <c r="E9" s="17">
        <v>385</v>
      </c>
      <c r="F9" s="170">
        <f t="shared" si="0"/>
        <v>1633</v>
      </c>
      <c r="I9" s="234">
        <v>628</v>
      </c>
      <c r="L9" s="152"/>
      <c r="M9" s="185">
        <v>2021</v>
      </c>
      <c r="N9" s="180">
        <v>7100</v>
      </c>
      <c r="O9" s="180">
        <v>1940</v>
      </c>
      <c r="P9" s="180">
        <v>8656</v>
      </c>
      <c r="Q9" s="186">
        <v>260</v>
      </c>
    </row>
    <row r="10" spans="2:18" ht="15.75" thickBot="1" x14ac:dyDescent="0.3">
      <c r="B10" s="104" t="s">
        <v>91</v>
      </c>
      <c r="C10" s="15">
        <v>544</v>
      </c>
      <c r="D10" s="12">
        <v>879</v>
      </c>
      <c r="E10" s="17">
        <v>452</v>
      </c>
      <c r="F10" s="170">
        <f t="shared" si="0"/>
        <v>1875</v>
      </c>
      <c r="I10" s="234">
        <v>758</v>
      </c>
      <c r="L10" s="152"/>
      <c r="M10" s="185">
        <v>2022</v>
      </c>
      <c r="N10" s="180">
        <v>6610</v>
      </c>
      <c r="O10" s="180">
        <v>2339</v>
      </c>
      <c r="P10" s="180">
        <v>8893</v>
      </c>
      <c r="Q10" s="186">
        <v>175</v>
      </c>
      <c r="R10" t="s">
        <v>186</v>
      </c>
    </row>
    <row r="11" spans="2:18" ht="15.75" thickBot="1" x14ac:dyDescent="0.3">
      <c r="B11" s="104" t="s">
        <v>113</v>
      </c>
      <c r="C11" s="15">
        <v>919</v>
      </c>
      <c r="D11" s="12">
        <v>914</v>
      </c>
      <c r="E11" s="17">
        <v>395</v>
      </c>
      <c r="F11" s="170">
        <f t="shared" si="0"/>
        <v>2228</v>
      </c>
      <c r="I11" s="234">
        <v>653</v>
      </c>
      <c r="L11" s="152"/>
      <c r="M11" s="187">
        <v>2023</v>
      </c>
      <c r="N11" s="188">
        <v>633</v>
      </c>
      <c r="O11" s="188">
        <v>411</v>
      </c>
      <c r="P11" s="188">
        <v>1335</v>
      </c>
      <c r="Q11" s="189">
        <v>13</v>
      </c>
    </row>
    <row r="12" spans="2:18" ht="15.75" thickBot="1" x14ac:dyDescent="0.3">
      <c r="B12" s="104" t="s">
        <v>92</v>
      </c>
      <c r="C12" s="15">
        <v>611</v>
      </c>
      <c r="D12" s="12">
        <v>945</v>
      </c>
      <c r="E12" s="17">
        <v>334</v>
      </c>
      <c r="F12" s="170">
        <f t="shared" si="0"/>
        <v>1890</v>
      </c>
      <c r="I12" s="234">
        <v>445</v>
      </c>
      <c r="L12" s="152"/>
      <c r="M12" s="100">
        <v>2024</v>
      </c>
      <c r="N12" s="101">
        <v>6676</v>
      </c>
      <c r="O12" s="101">
        <v>4130</v>
      </c>
      <c r="P12" s="101">
        <v>10135</v>
      </c>
      <c r="Q12" s="153"/>
    </row>
    <row r="13" spans="2:18" ht="15.75" thickBot="1" x14ac:dyDescent="0.3">
      <c r="B13" s="104" t="s">
        <v>93</v>
      </c>
      <c r="C13" s="15">
        <v>692</v>
      </c>
      <c r="D13" s="12">
        <v>1012</v>
      </c>
      <c r="E13" s="17">
        <v>382</v>
      </c>
      <c r="F13" s="170">
        <f t="shared" si="0"/>
        <v>2086</v>
      </c>
      <c r="I13" s="234">
        <v>332</v>
      </c>
      <c r="L13" s="152"/>
      <c r="M13" s="100"/>
      <c r="N13" s="101"/>
      <c r="O13" s="101"/>
      <c r="P13" s="101"/>
      <c r="Q13" s="153"/>
    </row>
    <row r="14" spans="2:18" ht="15.75" thickBot="1" x14ac:dyDescent="0.3">
      <c r="B14" s="104" t="s">
        <v>94</v>
      </c>
      <c r="C14" s="15">
        <v>282</v>
      </c>
      <c r="D14" s="12">
        <v>514</v>
      </c>
      <c r="E14" s="17">
        <v>181</v>
      </c>
      <c r="F14" s="170">
        <f t="shared" si="0"/>
        <v>977</v>
      </c>
      <c r="I14" s="234">
        <v>485</v>
      </c>
      <c r="L14" s="152"/>
      <c r="M14" s="100"/>
      <c r="N14" s="101"/>
      <c r="O14" s="101"/>
      <c r="P14" s="101"/>
      <c r="Q14" s="153"/>
    </row>
    <row r="15" spans="2:18" ht="15.75" thickBot="1" x14ac:dyDescent="0.3">
      <c r="B15" s="104" t="s">
        <v>165</v>
      </c>
      <c r="C15" s="15">
        <v>717</v>
      </c>
      <c r="D15" s="12">
        <v>886</v>
      </c>
      <c r="E15" s="17">
        <v>288</v>
      </c>
      <c r="F15" s="170">
        <f t="shared" si="0"/>
        <v>1891</v>
      </c>
      <c r="I15" s="234">
        <v>418</v>
      </c>
      <c r="L15" s="152"/>
      <c r="M15" s="100"/>
      <c r="N15" s="101"/>
      <c r="O15" s="101"/>
      <c r="P15" s="101"/>
      <c r="Q15" s="153"/>
    </row>
    <row r="16" spans="2:18" ht="15.75" thickBot="1" x14ac:dyDescent="0.3">
      <c r="B16" s="104" t="s">
        <v>95</v>
      </c>
      <c r="C16" s="15">
        <v>655</v>
      </c>
      <c r="D16" s="12">
        <v>974</v>
      </c>
      <c r="E16" s="17">
        <v>369</v>
      </c>
      <c r="F16" s="170">
        <f t="shared" si="0"/>
        <v>1998</v>
      </c>
      <c r="I16" s="235">
        <v>511</v>
      </c>
      <c r="J16" s="154"/>
      <c r="K16" s="236"/>
      <c r="L16" s="236"/>
      <c r="M16" s="236"/>
      <c r="N16" s="236"/>
      <c r="O16" s="101"/>
      <c r="P16" s="101"/>
      <c r="Q16" s="153"/>
    </row>
    <row r="17" spans="2:14" ht="15.75" thickBot="1" x14ac:dyDescent="0.3">
      <c r="B17" s="104" t="s">
        <v>96</v>
      </c>
      <c r="C17" s="15">
        <v>571</v>
      </c>
      <c r="D17" s="12">
        <v>986</v>
      </c>
      <c r="E17" s="17">
        <v>368</v>
      </c>
      <c r="F17" s="170">
        <f t="shared" si="0"/>
        <v>1925</v>
      </c>
      <c r="I17" s="235">
        <v>707</v>
      </c>
      <c r="J17" s="237"/>
      <c r="K17" s="237"/>
      <c r="L17" s="237"/>
      <c r="M17" s="237"/>
      <c r="N17" s="237"/>
    </row>
    <row r="18" spans="2:14" ht="15.75" thickBot="1" x14ac:dyDescent="0.3">
      <c r="B18" s="117" t="s">
        <v>97</v>
      </c>
      <c r="C18" s="18">
        <v>434</v>
      </c>
      <c r="D18" s="19">
        <v>633</v>
      </c>
      <c r="E18" s="21">
        <v>317</v>
      </c>
      <c r="F18" s="170">
        <f t="shared" si="0"/>
        <v>1384</v>
      </c>
      <c r="I18">
        <f>SUM(I6:I17)</f>
        <v>6169</v>
      </c>
      <c r="J18" s="237"/>
      <c r="K18" s="237"/>
      <c r="L18" s="237"/>
      <c r="M18" s="237"/>
      <c r="N18" s="237"/>
    </row>
    <row r="19" spans="2:14" ht="15.75" thickBot="1" x14ac:dyDescent="0.3">
      <c r="B19" s="53" t="s">
        <v>163</v>
      </c>
      <c r="C19" s="42">
        <f t="shared" ref="C19:E19" si="1">SUM(C7:C18)</f>
        <v>6676</v>
      </c>
      <c r="D19" s="58">
        <f t="shared" si="1"/>
        <v>10135</v>
      </c>
      <c r="E19" s="58">
        <f t="shared" si="1"/>
        <v>4130</v>
      </c>
      <c r="F19" s="54">
        <f>SUM(F7:F18)</f>
        <v>20941</v>
      </c>
      <c r="J19" s="237"/>
      <c r="K19" s="237"/>
      <c r="L19" s="237"/>
      <c r="M19" s="237"/>
      <c r="N19" s="237"/>
    </row>
    <row r="20" spans="2:14" x14ac:dyDescent="0.25">
      <c r="J20" s="237"/>
      <c r="K20" s="237"/>
      <c r="L20" s="237"/>
      <c r="M20" s="237"/>
      <c r="N20" s="237"/>
    </row>
    <row r="21" spans="2:14" x14ac:dyDescent="0.25">
      <c r="J21" s="237"/>
      <c r="K21" s="237"/>
      <c r="L21" s="237"/>
      <c r="M21" s="237"/>
      <c r="N21" s="237"/>
    </row>
    <row r="22" spans="2:14" x14ac:dyDescent="0.25">
      <c r="J22" s="237"/>
      <c r="K22" s="237"/>
      <c r="L22" s="237"/>
      <c r="M22" s="237"/>
      <c r="N22" s="237"/>
    </row>
    <row r="23" spans="2:14" x14ac:dyDescent="0.25">
      <c r="J23" s="237"/>
      <c r="K23" s="237"/>
      <c r="L23" s="237"/>
      <c r="M23" s="237"/>
      <c r="N23" s="237"/>
    </row>
    <row r="24" spans="2:14" x14ac:dyDescent="0.25">
      <c r="J24" s="237"/>
      <c r="K24" s="237"/>
      <c r="L24" s="237"/>
      <c r="M24" s="237"/>
      <c r="N24" s="237"/>
    </row>
    <row r="25" spans="2:14" x14ac:dyDescent="0.25">
      <c r="J25" s="237"/>
      <c r="K25" s="237"/>
      <c r="L25" s="237"/>
      <c r="M25" s="237"/>
      <c r="N25" s="237"/>
    </row>
    <row r="26" spans="2:14" x14ac:dyDescent="0.25">
      <c r="J26" s="237"/>
      <c r="K26" s="237"/>
      <c r="L26" s="237"/>
      <c r="M26" s="237"/>
      <c r="N26" s="237"/>
    </row>
    <row r="27" spans="2:14" x14ac:dyDescent="0.25">
      <c r="J27" s="237"/>
      <c r="K27" s="237"/>
      <c r="L27" s="237"/>
      <c r="M27" s="237"/>
      <c r="N27" s="237"/>
    </row>
    <row r="28" spans="2:14" x14ac:dyDescent="0.25">
      <c r="J28" s="237"/>
      <c r="K28" s="237"/>
      <c r="L28" s="237"/>
      <c r="M28" s="237"/>
      <c r="N28" s="237"/>
    </row>
    <row r="29" spans="2:14" x14ac:dyDescent="0.25">
      <c r="J29" s="155"/>
      <c r="K29" s="155"/>
      <c r="L29" s="155"/>
      <c r="M29" s="155"/>
      <c r="N29" s="155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C3:Y51"/>
  <sheetViews>
    <sheetView topLeftCell="D4" workbookViewId="0">
      <selection activeCell="T28" sqref="T28"/>
    </sheetView>
  </sheetViews>
  <sheetFormatPr baseColWidth="10" defaultRowHeight="15" x14ac:dyDescent="0.25"/>
  <cols>
    <col min="4" max="4" width="16.140625" customWidth="1"/>
    <col min="5" max="5" width="15.7109375" customWidth="1"/>
    <col min="6" max="6" width="12.85546875" customWidth="1"/>
    <col min="9" max="9" width="16.7109375" customWidth="1"/>
  </cols>
  <sheetData>
    <row r="3" spans="3:25" ht="15.75" thickBot="1" x14ac:dyDescent="0.3"/>
    <row r="4" spans="3:25" ht="15.75" thickBot="1" x14ac:dyDescent="0.3">
      <c r="C4" s="76">
        <v>2025</v>
      </c>
      <c r="D4" s="114" t="s">
        <v>280</v>
      </c>
      <c r="E4" s="115" t="s">
        <v>282</v>
      </c>
      <c r="F4" s="115" t="s">
        <v>281</v>
      </c>
      <c r="G4" s="116" t="s">
        <v>163</v>
      </c>
      <c r="I4" s="78" t="s">
        <v>164</v>
      </c>
      <c r="L4" s="154"/>
      <c r="M4" s="99"/>
      <c r="N4" s="99"/>
      <c r="O4" s="99"/>
      <c r="P4" s="99"/>
      <c r="Q4" s="155"/>
    </row>
    <row r="5" spans="3:25" ht="15.75" thickBot="1" x14ac:dyDescent="0.3">
      <c r="D5" s="34"/>
      <c r="E5" s="34"/>
      <c r="F5" s="34"/>
      <c r="G5" s="34"/>
      <c r="L5" s="152"/>
      <c r="M5" s="100"/>
      <c r="N5" s="101"/>
      <c r="O5" s="101"/>
      <c r="P5" s="101"/>
      <c r="Q5" s="153"/>
      <c r="R5" s="285" t="s">
        <v>75</v>
      </c>
      <c r="S5" s="285" t="s">
        <v>131</v>
      </c>
      <c r="T5" s="285" t="s">
        <v>132</v>
      </c>
      <c r="U5" s="285" t="s">
        <v>162</v>
      </c>
      <c r="V5" s="285" t="s">
        <v>229</v>
      </c>
      <c r="W5" s="285" t="s">
        <v>134</v>
      </c>
      <c r="X5" s="285" t="s">
        <v>2</v>
      </c>
      <c r="Y5" s="285" t="s">
        <v>228</v>
      </c>
    </row>
    <row r="6" spans="3:25" ht="16.5" thickTop="1" thickBot="1" x14ac:dyDescent="0.3">
      <c r="C6" s="120" t="s">
        <v>89</v>
      </c>
      <c r="D6" s="23">
        <v>350</v>
      </c>
      <c r="E6" s="301">
        <v>767</v>
      </c>
      <c r="F6" s="8">
        <v>399</v>
      </c>
      <c r="G6" s="30">
        <f t="shared" ref="G6:G18" si="0">SUM(D6:F6)</f>
        <v>1516</v>
      </c>
      <c r="I6" s="305">
        <v>391</v>
      </c>
      <c r="L6" s="152"/>
      <c r="M6" s="100"/>
      <c r="N6" s="101"/>
      <c r="O6" s="101"/>
      <c r="P6" s="101"/>
      <c r="Q6" s="153"/>
      <c r="R6" s="293">
        <v>2025</v>
      </c>
      <c r="S6" s="294">
        <v>1</v>
      </c>
      <c r="T6" s="287">
        <v>350</v>
      </c>
      <c r="U6" s="287">
        <v>399</v>
      </c>
      <c r="V6" s="287">
        <v>391</v>
      </c>
      <c r="W6" s="287">
        <v>767</v>
      </c>
      <c r="X6" s="295">
        <v>1907</v>
      </c>
      <c r="Y6" s="289">
        <v>0.82</v>
      </c>
    </row>
    <row r="7" spans="3:25" ht="15.75" thickBot="1" x14ac:dyDescent="0.3">
      <c r="C7" s="71" t="s">
        <v>90</v>
      </c>
      <c r="D7" s="15">
        <v>390</v>
      </c>
      <c r="E7" s="302">
        <v>756</v>
      </c>
      <c r="F7" s="12">
        <v>428</v>
      </c>
      <c r="G7" s="17">
        <f t="shared" si="0"/>
        <v>1574</v>
      </c>
      <c r="I7" s="306">
        <v>397</v>
      </c>
      <c r="L7" s="152"/>
      <c r="M7" s="100"/>
      <c r="N7" s="101"/>
      <c r="O7" s="101"/>
      <c r="P7" s="101"/>
      <c r="Q7" s="153"/>
      <c r="R7" s="296">
        <v>2025</v>
      </c>
      <c r="S7" s="297">
        <v>2</v>
      </c>
      <c r="T7" s="290">
        <v>390</v>
      </c>
      <c r="U7" s="290">
        <v>428</v>
      </c>
      <c r="V7" s="290">
        <v>397</v>
      </c>
      <c r="W7" s="290">
        <v>756</v>
      </c>
      <c r="X7" s="298">
        <v>1971</v>
      </c>
      <c r="Y7" s="291">
        <v>0.8</v>
      </c>
    </row>
    <row r="8" spans="3:25" ht="15.75" thickBot="1" x14ac:dyDescent="0.3">
      <c r="C8" s="71" t="s">
        <v>112</v>
      </c>
      <c r="D8" s="15">
        <v>528</v>
      </c>
      <c r="E8" s="302">
        <v>1037</v>
      </c>
      <c r="F8" s="12">
        <v>457</v>
      </c>
      <c r="G8" s="17">
        <f t="shared" si="0"/>
        <v>2022</v>
      </c>
      <c r="I8" s="306">
        <v>701</v>
      </c>
      <c r="L8" s="152"/>
      <c r="M8" s="100"/>
      <c r="N8" s="101"/>
      <c r="O8" s="101"/>
      <c r="P8" s="101"/>
      <c r="Q8" s="153"/>
      <c r="R8" s="293">
        <v>2025</v>
      </c>
      <c r="S8" s="294">
        <v>3</v>
      </c>
      <c r="T8" s="287">
        <v>528</v>
      </c>
      <c r="U8" s="287">
        <v>457</v>
      </c>
      <c r="V8" s="287">
        <v>701</v>
      </c>
      <c r="W8" s="287">
        <v>1037</v>
      </c>
      <c r="X8" s="295">
        <v>2723</v>
      </c>
      <c r="Y8" s="289">
        <v>0.81</v>
      </c>
    </row>
    <row r="9" spans="3:25" ht="15.75" thickBot="1" x14ac:dyDescent="0.3">
      <c r="C9" s="71" t="s">
        <v>91</v>
      </c>
      <c r="D9" s="15">
        <v>451</v>
      </c>
      <c r="E9" s="302">
        <v>853</v>
      </c>
      <c r="F9" s="12">
        <v>439</v>
      </c>
      <c r="G9" s="17">
        <f t="shared" si="0"/>
        <v>1743</v>
      </c>
      <c r="I9" s="306">
        <v>335</v>
      </c>
      <c r="L9" s="152"/>
      <c r="M9" s="100"/>
      <c r="N9" s="101"/>
      <c r="O9" s="101"/>
      <c r="P9" s="101"/>
      <c r="Q9" s="153"/>
      <c r="R9" s="296">
        <v>2025</v>
      </c>
      <c r="S9" s="297">
        <v>4</v>
      </c>
      <c r="T9" s="290">
        <v>451</v>
      </c>
      <c r="U9" s="290">
        <v>439</v>
      </c>
      <c r="V9" s="290">
        <v>335</v>
      </c>
      <c r="W9" s="290">
        <v>853</v>
      </c>
      <c r="X9" s="298">
        <v>2078</v>
      </c>
      <c r="Y9" s="291">
        <v>0.78</v>
      </c>
    </row>
    <row r="10" spans="3:25" ht="15.75" thickBot="1" x14ac:dyDescent="0.3">
      <c r="C10" s="71" t="s">
        <v>113</v>
      </c>
      <c r="D10" s="15">
        <v>803</v>
      </c>
      <c r="E10" s="302">
        <v>1073</v>
      </c>
      <c r="F10" s="12">
        <v>429</v>
      </c>
      <c r="G10" s="17">
        <f t="shared" si="0"/>
        <v>2305</v>
      </c>
      <c r="I10" s="306">
        <v>537</v>
      </c>
      <c r="L10" s="152"/>
      <c r="M10" s="100"/>
      <c r="N10" s="101"/>
      <c r="O10" s="101"/>
      <c r="P10" s="101"/>
      <c r="Q10" s="153"/>
      <c r="R10" s="293">
        <v>2025</v>
      </c>
      <c r="S10" s="294">
        <v>5</v>
      </c>
      <c r="T10" s="287">
        <v>803</v>
      </c>
      <c r="U10" s="287">
        <v>429</v>
      </c>
      <c r="V10" s="287">
        <v>537</v>
      </c>
      <c r="W10" s="287">
        <v>1073</v>
      </c>
      <c r="X10" s="295">
        <v>2842</v>
      </c>
      <c r="Y10" s="289">
        <v>0.72</v>
      </c>
    </row>
    <row r="11" spans="3:25" ht="15.75" thickBot="1" x14ac:dyDescent="0.3">
      <c r="C11" s="71" t="s">
        <v>92</v>
      </c>
      <c r="D11" s="15">
        <v>395</v>
      </c>
      <c r="E11" s="302">
        <v>713</v>
      </c>
      <c r="F11" s="12">
        <v>397</v>
      </c>
      <c r="G11" s="17">
        <f t="shared" si="0"/>
        <v>1505</v>
      </c>
      <c r="I11" s="306">
        <v>515</v>
      </c>
      <c r="L11" s="152"/>
      <c r="M11" s="100"/>
      <c r="N11" s="101"/>
      <c r="O11" s="101"/>
      <c r="P11" s="101"/>
      <c r="Q11" s="153"/>
      <c r="R11" s="296">
        <v>2025</v>
      </c>
      <c r="S11" s="297">
        <v>6</v>
      </c>
      <c r="T11" s="290">
        <v>395</v>
      </c>
      <c r="U11" s="290">
        <v>397</v>
      </c>
      <c r="V11" s="290">
        <v>515</v>
      </c>
      <c r="W11" s="290">
        <v>713</v>
      </c>
      <c r="X11" s="298">
        <v>2020</v>
      </c>
      <c r="Y11" s="291">
        <v>0.8</v>
      </c>
    </row>
    <row r="12" spans="3:25" ht="15.75" thickBot="1" x14ac:dyDescent="0.3">
      <c r="C12" s="71" t="s">
        <v>93</v>
      </c>
      <c r="D12" s="15">
        <v>584</v>
      </c>
      <c r="E12" s="302">
        <v>898</v>
      </c>
      <c r="F12" s="12">
        <v>456</v>
      </c>
      <c r="G12" s="17">
        <f t="shared" si="0"/>
        <v>1938</v>
      </c>
      <c r="I12" s="306">
        <v>525</v>
      </c>
      <c r="L12" s="152"/>
      <c r="M12" s="100"/>
      <c r="N12" s="101"/>
      <c r="O12" s="101"/>
      <c r="P12" s="101"/>
      <c r="Q12" s="153"/>
      <c r="R12" s="293">
        <v>2025</v>
      </c>
      <c r="S12" s="294">
        <v>7</v>
      </c>
      <c r="T12" s="287">
        <v>584</v>
      </c>
      <c r="U12" s="287">
        <v>456</v>
      </c>
      <c r="V12" s="287">
        <v>525</v>
      </c>
      <c r="W12" s="287">
        <v>898</v>
      </c>
      <c r="X12" s="295">
        <v>2463</v>
      </c>
      <c r="Y12" s="289">
        <v>0.76</v>
      </c>
    </row>
    <row r="13" spans="3:25" ht="15.75" thickBot="1" x14ac:dyDescent="0.3">
      <c r="C13" s="71" t="s">
        <v>94</v>
      </c>
      <c r="D13" s="15">
        <v>242</v>
      </c>
      <c r="E13" s="302">
        <v>412</v>
      </c>
      <c r="F13" s="12">
        <v>223</v>
      </c>
      <c r="G13" s="17">
        <f t="shared" si="0"/>
        <v>877</v>
      </c>
      <c r="I13" s="306">
        <v>374</v>
      </c>
      <c r="L13" s="152"/>
      <c r="M13" s="100"/>
      <c r="N13" s="101"/>
      <c r="O13" s="101"/>
      <c r="P13" s="101"/>
      <c r="Q13" s="153"/>
      <c r="R13" s="296">
        <v>2025</v>
      </c>
      <c r="S13" s="297">
        <v>8</v>
      </c>
      <c r="T13" s="290">
        <v>242</v>
      </c>
      <c r="U13" s="290">
        <v>223</v>
      </c>
      <c r="V13" s="290">
        <v>374</v>
      </c>
      <c r="W13" s="290">
        <v>412</v>
      </c>
      <c r="X13" s="298">
        <v>1251</v>
      </c>
      <c r="Y13" s="291">
        <v>0.81</v>
      </c>
    </row>
    <row r="14" spans="3:25" ht="15.75" thickBot="1" x14ac:dyDescent="0.3">
      <c r="C14" s="71" t="s">
        <v>165</v>
      </c>
      <c r="D14" s="15">
        <v>618</v>
      </c>
      <c r="E14" s="302">
        <v>934</v>
      </c>
      <c r="F14" s="12">
        <v>425</v>
      </c>
      <c r="G14" s="17">
        <f t="shared" si="0"/>
        <v>1977</v>
      </c>
      <c r="I14" s="306">
        <v>540</v>
      </c>
      <c r="L14" s="152"/>
      <c r="M14" s="100"/>
      <c r="N14" s="101"/>
      <c r="O14" s="101"/>
      <c r="P14" s="101"/>
      <c r="Q14" s="153"/>
      <c r="R14" s="293">
        <v>2025</v>
      </c>
      <c r="S14" s="294">
        <v>9</v>
      </c>
      <c r="T14" s="287">
        <v>618</v>
      </c>
      <c r="U14" s="287">
        <v>425</v>
      </c>
      <c r="V14" s="287">
        <v>540</v>
      </c>
      <c r="W14" s="287">
        <v>934</v>
      </c>
      <c r="X14" s="295">
        <v>2517</v>
      </c>
      <c r="Y14" s="289">
        <v>0.75</v>
      </c>
    </row>
    <row r="15" spans="3:25" ht="15.75" thickBot="1" x14ac:dyDescent="0.3">
      <c r="C15" s="71" t="s">
        <v>95</v>
      </c>
      <c r="D15" s="15">
        <v>534</v>
      </c>
      <c r="E15" s="302">
        <v>1061</v>
      </c>
      <c r="F15" s="12">
        <v>515</v>
      </c>
      <c r="G15" s="17">
        <f t="shared" si="0"/>
        <v>2110</v>
      </c>
      <c r="I15" s="306">
        <v>443</v>
      </c>
      <c r="L15" s="152"/>
      <c r="M15" s="100"/>
      <c r="N15" s="101"/>
      <c r="O15" s="101"/>
      <c r="P15" s="101"/>
      <c r="Q15" s="153"/>
      <c r="R15" s="296">
        <v>2025</v>
      </c>
      <c r="S15" s="297">
        <v>10</v>
      </c>
      <c r="T15" s="290">
        <v>534</v>
      </c>
      <c r="U15" s="290">
        <v>515</v>
      </c>
      <c r="V15" s="290">
        <v>443</v>
      </c>
      <c r="W15" s="290">
        <v>1061</v>
      </c>
      <c r="X15" s="298">
        <v>2553</v>
      </c>
      <c r="Y15" s="291">
        <v>0.79</v>
      </c>
    </row>
    <row r="16" spans="3:25" ht="15.75" thickBot="1" x14ac:dyDescent="0.3">
      <c r="C16" s="71" t="s">
        <v>96</v>
      </c>
      <c r="D16" s="15">
        <v>398</v>
      </c>
      <c r="E16" s="302">
        <v>862</v>
      </c>
      <c r="F16" s="12">
        <v>390</v>
      </c>
      <c r="G16" s="17">
        <f t="shared" si="0"/>
        <v>1650</v>
      </c>
      <c r="I16" s="306">
        <v>515</v>
      </c>
      <c r="L16" s="152"/>
      <c r="M16" s="100"/>
      <c r="N16" s="101"/>
      <c r="O16" s="101"/>
      <c r="P16" s="101"/>
      <c r="Q16" s="153"/>
      <c r="R16" s="293">
        <v>2025</v>
      </c>
      <c r="S16" s="294">
        <v>11</v>
      </c>
      <c r="T16" s="287">
        <v>398</v>
      </c>
      <c r="U16" s="287">
        <v>390</v>
      </c>
      <c r="V16" s="287">
        <v>515</v>
      </c>
      <c r="W16" s="287">
        <v>862</v>
      </c>
      <c r="X16" s="295">
        <v>2165</v>
      </c>
      <c r="Y16" s="289">
        <v>0.82</v>
      </c>
    </row>
    <row r="17" spans="3:25" ht="15.75" thickBot="1" x14ac:dyDescent="0.3">
      <c r="C17" s="72" t="s">
        <v>97</v>
      </c>
      <c r="D17" s="18">
        <v>418</v>
      </c>
      <c r="E17" s="303">
        <v>591</v>
      </c>
      <c r="F17" s="19">
        <v>393</v>
      </c>
      <c r="G17" s="21">
        <f t="shared" si="0"/>
        <v>1402</v>
      </c>
      <c r="I17" s="307">
        <v>559</v>
      </c>
      <c r="R17" s="296">
        <v>2025</v>
      </c>
      <c r="S17" s="297">
        <v>12</v>
      </c>
      <c r="T17" s="290">
        <v>418</v>
      </c>
      <c r="U17" s="290">
        <v>393</v>
      </c>
      <c r="V17" s="290">
        <v>559</v>
      </c>
      <c r="W17" s="290">
        <v>591</v>
      </c>
      <c r="X17" s="298">
        <v>1961</v>
      </c>
      <c r="Y17" s="291">
        <v>0.79</v>
      </c>
    </row>
    <row r="18" spans="3:25" ht="15.75" thickBot="1" x14ac:dyDescent="0.3">
      <c r="C18" s="53" t="s">
        <v>163</v>
      </c>
      <c r="D18" s="82">
        <f>SUM(D6:D17)</f>
        <v>5711</v>
      </c>
      <c r="E18" s="299">
        <f>SUM(E6:E17)</f>
        <v>9957</v>
      </c>
      <c r="F18" s="299">
        <f>SUM(F6:F17)</f>
        <v>4951</v>
      </c>
      <c r="G18" s="300">
        <f t="shared" si="0"/>
        <v>20619</v>
      </c>
      <c r="I18" s="304">
        <f>SUM(I6:I17)</f>
        <v>5832</v>
      </c>
      <c r="R18" s="293" t="s">
        <v>76</v>
      </c>
      <c r="S18" s="293"/>
      <c r="T18" s="286">
        <v>5711</v>
      </c>
      <c r="U18" s="286">
        <v>4951</v>
      </c>
      <c r="V18" s="286">
        <v>5832</v>
      </c>
      <c r="W18" s="286">
        <v>9957</v>
      </c>
      <c r="X18" s="288">
        <v>26451</v>
      </c>
      <c r="Y18" s="292">
        <v>0.78</v>
      </c>
    </row>
    <row r="19" spans="3:25" x14ac:dyDescent="0.25">
      <c r="F19">
        <f>SUM(E18:F18)</f>
        <v>14908</v>
      </c>
    </row>
    <row r="45" spans="4:7" x14ac:dyDescent="0.25">
      <c r="D45" s="308" t="s">
        <v>75</v>
      </c>
      <c r="E45" s="309" t="s">
        <v>132</v>
      </c>
      <c r="F45" s="309" t="s">
        <v>288</v>
      </c>
      <c r="G45" s="310" t="s">
        <v>134</v>
      </c>
    </row>
    <row r="46" spans="4:7" ht="15.75" thickBot="1" x14ac:dyDescent="0.3">
      <c r="D46" s="312">
        <v>2020</v>
      </c>
      <c r="E46" s="311">
        <v>5263</v>
      </c>
      <c r="F46" s="311">
        <v>1564</v>
      </c>
      <c r="G46" s="313">
        <v>7664</v>
      </c>
    </row>
    <row r="47" spans="4:7" ht="15.75" thickBot="1" x14ac:dyDescent="0.3">
      <c r="D47" s="312">
        <v>2021</v>
      </c>
      <c r="E47" s="311">
        <v>7100</v>
      </c>
      <c r="F47" s="311">
        <v>1940</v>
      </c>
      <c r="G47" s="180">
        <v>8656</v>
      </c>
    </row>
    <row r="48" spans="4:7" x14ac:dyDescent="0.25">
      <c r="D48" s="312">
        <v>2022</v>
      </c>
      <c r="E48" s="311">
        <v>7068</v>
      </c>
      <c r="F48" s="311">
        <v>2339</v>
      </c>
      <c r="G48" s="313">
        <v>8893</v>
      </c>
    </row>
    <row r="49" spans="4:7" x14ac:dyDescent="0.25">
      <c r="D49" s="312">
        <v>2023</v>
      </c>
      <c r="E49" s="311">
        <v>6101</v>
      </c>
      <c r="F49" s="311">
        <v>3888</v>
      </c>
      <c r="G49" s="313">
        <v>9275</v>
      </c>
    </row>
    <row r="50" spans="4:7" x14ac:dyDescent="0.25">
      <c r="D50" s="312">
        <v>2024</v>
      </c>
      <c r="E50" s="311">
        <v>6676</v>
      </c>
      <c r="F50" s="12">
        <v>4130</v>
      </c>
      <c r="G50" s="17">
        <v>10135</v>
      </c>
    </row>
    <row r="51" spans="4:7" ht="15.75" thickBot="1" x14ac:dyDescent="0.3">
      <c r="D51" s="314">
        <v>2025</v>
      </c>
      <c r="E51" s="315">
        <v>5711</v>
      </c>
      <c r="F51" s="19">
        <v>4951</v>
      </c>
      <c r="G51" s="21">
        <v>9957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W26"/>
  <sheetViews>
    <sheetView zoomScaleNormal="100" workbookViewId="0">
      <selection activeCell="F22" sqref="F22"/>
    </sheetView>
  </sheetViews>
  <sheetFormatPr baseColWidth="10" defaultRowHeight="15" x14ac:dyDescent="0.25"/>
  <cols>
    <col min="2" max="2" width="27.85546875" bestFit="1" customWidth="1"/>
    <col min="3" max="3" width="13.140625" bestFit="1" customWidth="1"/>
    <col min="4" max="4" width="31.85546875" bestFit="1" customWidth="1"/>
    <col min="5" max="5" width="22.85546875" customWidth="1"/>
    <col min="6" max="6" width="9.28515625" customWidth="1"/>
    <col min="7" max="7" width="8" customWidth="1"/>
    <col min="8" max="8" width="7.85546875" customWidth="1"/>
    <col min="9" max="9" width="7.28515625" customWidth="1"/>
    <col min="10" max="10" width="7.85546875" customWidth="1"/>
    <col min="11" max="12" width="6.5703125" customWidth="1"/>
  </cols>
  <sheetData>
    <row r="1" spans="1:22" ht="15.75" thickBot="1" x14ac:dyDescent="0.3"/>
    <row r="2" spans="1:22" ht="15.75" thickBot="1" x14ac:dyDescent="0.3">
      <c r="A2" s="52"/>
      <c r="B2" s="275" t="s">
        <v>132</v>
      </c>
      <c r="C2" s="275" t="s">
        <v>134</v>
      </c>
      <c r="D2" s="275" t="s">
        <v>182</v>
      </c>
    </row>
    <row r="3" spans="1:22" x14ac:dyDescent="0.25">
      <c r="A3" s="107">
        <v>2018</v>
      </c>
      <c r="B3" s="276">
        <v>44903</v>
      </c>
      <c r="C3" s="277">
        <v>2066</v>
      </c>
      <c r="D3" s="277"/>
    </row>
    <row r="4" spans="1:22" x14ac:dyDescent="0.25">
      <c r="A4" s="249">
        <v>2019</v>
      </c>
      <c r="B4" s="258">
        <v>46931</v>
      </c>
      <c r="C4" s="164">
        <v>2724</v>
      </c>
      <c r="D4" s="164"/>
    </row>
    <row r="5" spans="1:22" x14ac:dyDescent="0.25">
      <c r="A5" s="249">
        <v>2020</v>
      </c>
      <c r="B5" s="258">
        <v>20694</v>
      </c>
      <c r="C5" s="164">
        <v>17666</v>
      </c>
      <c r="D5" s="164">
        <v>11282</v>
      </c>
    </row>
    <row r="6" spans="1:22" x14ac:dyDescent="0.25">
      <c r="A6" s="249">
        <v>2021</v>
      </c>
      <c r="B6" s="258">
        <v>27251</v>
      </c>
      <c r="C6" s="164">
        <v>20222</v>
      </c>
      <c r="D6" s="164">
        <v>17527</v>
      </c>
    </row>
    <row r="7" spans="1:22" x14ac:dyDescent="0.25">
      <c r="A7" s="249">
        <v>2022</v>
      </c>
      <c r="B7" s="258">
        <v>29275</v>
      </c>
      <c r="C7" s="164">
        <v>20883</v>
      </c>
      <c r="D7" s="164">
        <v>18964</v>
      </c>
    </row>
    <row r="8" spans="1:22" x14ac:dyDescent="0.25">
      <c r="A8" s="249">
        <v>2023</v>
      </c>
      <c r="B8" s="258">
        <v>35090</v>
      </c>
      <c r="C8" s="164">
        <v>23115</v>
      </c>
      <c r="D8" s="164">
        <v>16140</v>
      </c>
    </row>
    <row r="9" spans="1:22" x14ac:dyDescent="0.25">
      <c r="A9" s="249">
        <v>2024</v>
      </c>
      <c r="B9" s="258">
        <v>39000</v>
      </c>
      <c r="C9" s="164">
        <v>25214</v>
      </c>
      <c r="D9" s="164">
        <v>15229</v>
      </c>
    </row>
    <row r="10" spans="1:22" ht="15.75" thickBot="1" x14ac:dyDescent="0.3">
      <c r="A10" s="112">
        <v>2025</v>
      </c>
      <c r="B10" s="321">
        <v>37115</v>
      </c>
      <c r="C10" s="278">
        <v>30673</v>
      </c>
      <c r="D10" s="278">
        <v>14652</v>
      </c>
    </row>
    <row r="11" spans="1:22" x14ac:dyDescent="0.25">
      <c r="A11" s="6"/>
      <c r="B11" s="37"/>
      <c r="C11" s="272"/>
      <c r="D11" s="272"/>
    </row>
    <row r="12" spans="1:22" x14ac:dyDescent="0.25">
      <c r="S12" s="324"/>
      <c r="T12" s="324"/>
      <c r="U12" s="324"/>
      <c r="V12" s="324"/>
    </row>
    <row r="13" spans="1:22" x14ac:dyDescent="0.25">
      <c r="S13" s="100"/>
      <c r="T13" s="153"/>
      <c r="U13" s="325"/>
      <c r="V13" s="153"/>
    </row>
    <row r="14" spans="1:22" x14ac:dyDescent="0.25">
      <c r="S14" s="100"/>
      <c r="T14" s="153"/>
      <c r="U14" s="153"/>
      <c r="V14" s="153"/>
    </row>
    <row r="15" spans="1:22" x14ac:dyDescent="0.25">
      <c r="S15" s="100"/>
      <c r="T15" s="153"/>
      <c r="U15" s="153"/>
      <c r="V15" s="153"/>
    </row>
    <row r="16" spans="1:22" x14ac:dyDescent="0.25">
      <c r="S16" s="100"/>
      <c r="T16" s="153"/>
      <c r="U16" s="153"/>
      <c r="V16" s="153"/>
    </row>
    <row r="17" spans="19:23" x14ac:dyDescent="0.25">
      <c r="S17" s="100"/>
      <c r="T17" s="153"/>
      <c r="U17" s="153"/>
      <c r="V17" s="153"/>
    </row>
    <row r="18" spans="19:23" x14ac:dyDescent="0.25">
      <c r="S18" s="100"/>
      <c r="T18" s="153"/>
      <c r="U18" s="153"/>
      <c r="V18" s="153"/>
    </row>
    <row r="21" spans="19:23" x14ac:dyDescent="0.25">
      <c r="S21" s="324"/>
      <c r="T21" s="324"/>
      <c r="U21" s="324"/>
      <c r="V21" s="324"/>
      <c r="W21" s="324"/>
    </row>
    <row r="22" spans="19:23" x14ac:dyDescent="0.25">
      <c r="S22" s="100"/>
      <c r="T22" s="153"/>
      <c r="U22" s="325"/>
      <c r="V22" s="153"/>
      <c r="W22" s="153"/>
    </row>
    <row r="23" spans="19:23" x14ac:dyDescent="0.25">
      <c r="S23" s="100"/>
      <c r="T23" s="153"/>
      <c r="U23" s="153"/>
      <c r="V23" s="153"/>
      <c r="W23" s="153"/>
    </row>
    <row r="24" spans="19:23" x14ac:dyDescent="0.25">
      <c r="S24" s="100"/>
      <c r="T24" s="153"/>
      <c r="U24" s="153"/>
      <c r="V24" s="153"/>
      <c r="W24" s="153"/>
    </row>
    <row r="25" spans="19:23" x14ac:dyDescent="0.25">
      <c r="S25" s="100"/>
      <c r="T25" s="153"/>
      <c r="U25" s="153"/>
      <c r="V25" s="153"/>
      <c r="W25" s="153"/>
    </row>
    <row r="26" spans="19:23" x14ac:dyDescent="0.25">
      <c r="S26" s="100"/>
      <c r="T26" s="153"/>
      <c r="U26" s="153"/>
      <c r="V26" s="153"/>
      <c r="W26" s="153"/>
    </row>
  </sheetData>
  <pageMargins left="0.7" right="0.7" top="0.75" bottom="0.75" header="0.3" footer="0.3"/>
  <pageSetup paperSize="9" scale="3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C7:W49"/>
  <sheetViews>
    <sheetView tabSelected="1" topLeftCell="A25" workbookViewId="0">
      <selection activeCell="L37" sqref="L37"/>
    </sheetView>
  </sheetViews>
  <sheetFormatPr baseColWidth="10" defaultRowHeight="15" x14ac:dyDescent="0.25"/>
  <cols>
    <col min="6" max="6" width="15.42578125" customWidth="1"/>
    <col min="7" max="7" width="17.85546875" customWidth="1"/>
    <col min="8" max="8" width="19.140625" customWidth="1"/>
    <col min="11" max="11" width="13.28515625" customWidth="1"/>
    <col min="12" max="12" width="17.85546875" customWidth="1"/>
    <col min="13" max="13" width="23" customWidth="1"/>
    <col min="21" max="21" width="16.5703125" customWidth="1"/>
    <col min="22" max="22" width="18.42578125" customWidth="1"/>
  </cols>
  <sheetData>
    <row r="7" spans="4:7" ht="15.75" thickBot="1" x14ac:dyDescent="0.3"/>
    <row r="8" spans="4:7" ht="19.5" thickBot="1" x14ac:dyDescent="0.35">
      <c r="D8" s="198"/>
      <c r="E8" s="199" t="s">
        <v>184</v>
      </c>
      <c r="F8" s="200" t="s">
        <v>183</v>
      </c>
      <c r="G8" s="201" t="s">
        <v>6</v>
      </c>
    </row>
    <row r="9" spans="4:7" ht="18.75" x14ac:dyDescent="0.3">
      <c r="D9" s="202">
        <v>2018</v>
      </c>
      <c r="E9" s="8"/>
      <c r="F9" s="8"/>
      <c r="G9" s="30">
        <v>27103</v>
      </c>
    </row>
    <row r="10" spans="4:7" ht="18.75" x14ac:dyDescent="0.3">
      <c r="D10" s="203">
        <v>2019</v>
      </c>
      <c r="E10" s="12"/>
      <c r="F10" s="12"/>
      <c r="G10" s="17">
        <v>27131</v>
      </c>
    </row>
    <row r="11" spans="4:7" ht="18.75" x14ac:dyDescent="0.3">
      <c r="D11" s="203">
        <v>2020</v>
      </c>
      <c r="E11" s="12">
        <v>3096</v>
      </c>
      <c r="F11" s="12">
        <v>2965</v>
      </c>
      <c r="G11" s="17">
        <v>3475</v>
      </c>
    </row>
    <row r="12" spans="4:7" ht="18.75" x14ac:dyDescent="0.3">
      <c r="D12" s="203">
        <v>2021</v>
      </c>
      <c r="E12" s="12">
        <v>5967</v>
      </c>
      <c r="F12" s="12">
        <v>2181</v>
      </c>
      <c r="G12" s="17">
        <v>7250</v>
      </c>
    </row>
    <row r="13" spans="4:7" ht="18.75" x14ac:dyDescent="0.3">
      <c r="D13" s="203">
        <v>2022</v>
      </c>
      <c r="E13" s="12">
        <v>6322</v>
      </c>
      <c r="F13" s="12">
        <v>1699</v>
      </c>
      <c r="G13" s="17">
        <v>8498</v>
      </c>
    </row>
    <row r="14" spans="4:7" ht="18.75" x14ac:dyDescent="0.3">
      <c r="D14" s="203">
        <v>2023</v>
      </c>
      <c r="E14" s="12">
        <v>5155</v>
      </c>
      <c r="F14" s="12">
        <v>4385</v>
      </c>
      <c r="G14" s="17">
        <v>9431</v>
      </c>
    </row>
    <row r="15" spans="4:7" ht="18.75" x14ac:dyDescent="0.3">
      <c r="D15" s="203">
        <v>2024</v>
      </c>
      <c r="E15" s="12">
        <v>4156</v>
      </c>
      <c r="F15" s="12">
        <v>7095</v>
      </c>
      <c r="G15" s="17">
        <v>9021</v>
      </c>
    </row>
    <row r="16" spans="4:7" ht="19.5" thickBot="1" x14ac:dyDescent="0.35">
      <c r="D16" s="204">
        <v>2025</v>
      </c>
      <c r="E16" s="19">
        <v>3618</v>
      </c>
      <c r="F16" s="19">
        <v>7952</v>
      </c>
      <c r="G16" s="21">
        <v>8932</v>
      </c>
    </row>
    <row r="17" spans="3:22" ht="15.75" thickBot="1" x14ac:dyDescent="0.3"/>
    <row r="18" spans="3:22" ht="19.5" thickBot="1" x14ac:dyDescent="0.35">
      <c r="C18" s="76" t="s">
        <v>77</v>
      </c>
      <c r="D18" s="198"/>
      <c r="E18" s="199" t="s">
        <v>184</v>
      </c>
      <c r="F18" s="200" t="s">
        <v>183</v>
      </c>
      <c r="G18" s="201" t="s">
        <v>6</v>
      </c>
      <c r="R18" s="76" t="s">
        <v>43</v>
      </c>
      <c r="S18" s="198"/>
      <c r="T18" s="199" t="s">
        <v>184</v>
      </c>
      <c r="U18" s="200" t="s">
        <v>183</v>
      </c>
      <c r="V18" s="201" t="s">
        <v>6</v>
      </c>
    </row>
    <row r="19" spans="3:22" ht="18.75" x14ac:dyDescent="0.3">
      <c r="D19" s="202">
        <v>2020</v>
      </c>
      <c r="E19" s="8">
        <v>3096</v>
      </c>
      <c r="F19" s="8">
        <v>2965</v>
      </c>
      <c r="G19" s="30">
        <v>3475</v>
      </c>
      <c r="S19" s="202">
        <v>2020</v>
      </c>
      <c r="T19" s="8">
        <v>7438</v>
      </c>
      <c r="U19" s="8">
        <v>6266</v>
      </c>
      <c r="V19" s="30">
        <v>4806</v>
      </c>
    </row>
    <row r="20" spans="3:22" ht="18.75" x14ac:dyDescent="0.3">
      <c r="D20" s="203">
        <v>2021</v>
      </c>
      <c r="E20" s="12">
        <v>5967</v>
      </c>
      <c r="F20" s="12">
        <v>2181</v>
      </c>
      <c r="G20" s="17">
        <v>7250</v>
      </c>
      <c r="S20" s="203">
        <v>2021</v>
      </c>
      <c r="T20" s="12">
        <v>13182</v>
      </c>
      <c r="U20" s="12">
        <v>4425</v>
      </c>
      <c r="V20" s="17">
        <v>9644</v>
      </c>
    </row>
    <row r="21" spans="3:22" ht="18.75" x14ac:dyDescent="0.3">
      <c r="D21" s="203">
        <v>2022</v>
      </c>
      <c r="E21" s="12">
        <v>6322</v>
      </c>
      <c r="F21" s="12">
        <v>1699</v>
      </c>
      <c r="G21" s="17">
        <v>8498</v>
      </c>
      <c r="S21" s="203">
        <v>2022</v>
      </c>
      <c r="T21" s="12">
        <v>14794</v>
      </c>
      <c r="U21" s="12">
        <v>3412</v>
      </c>
      <c r="V21" s="17">
        <v>11069</v>
      </c>
    </row>
    <row r="22" spans="3:22" ht="18.75" x14ac:dyDescent="0.3">
      <c r="D22" s="203">
        <v>2023</v>
      </c>
      <c r="E22" s="12">
        <v>5155</v>
      </c>
      <c r="F22" s="12">
        <v>4385</v>
      </c>
      <c r="G22" s="17">
        <v>9431</v>
      </c>
      <c r="S22" s="203">
        <v>2023</v>
      </c>
      <c r="T22" s="12">
        <v>12625</v>
      </c>
      <c r="U22" s="12">
        <v>8768</v>
      </c>
      <c r="V22" s="17">
        <v>13697</v>
      </c>
    </row>
    <row r="23" spans="3:22" ht="18.75" x14ac:dyDescent="0.3">
      <c r="D23" s="203">
        <v>2024</v>
      </c>
      <c r="E23" s="12">
        <v>4156</v>
      </c>
      <c r="F23" s="12">
        <v>7095</v>
      </c>
      <c r="G23" s="17">
        <v>9021</v>
      </c>
      <c r="S23" s="203">
        <v>2024</v>
      </c>
      <c r="T23" s="12">
        <v>11092</v>
      </c>
      <c r="U23" s="12">
        <v>13915</v>
      </c>
      <c r="V23" s="17">
        <v>13993</v>
      </c>
    </row>
    <row r="24" spans="3:22" ht="19.5" thickBot="1" x14ac:dyDescent="0.35">
      <c r="D24" s="204">
        <v>2025</v>
      </c>
      <c r="E24" s="19">
        <v>3618</v>
      </c>
      <c r="F24" s="19">
        <v>7952</v>
      </c>
      <c r="G24" s="21">
        <v>8932</v>
      </c>
      <c r="H24">
        <f>SUM(F24:G24)</f>
        <v>16884</v>
      </c>
      <c r="S24" s="204">
        <v>2025</v>
      </c>
      <c r="T24" s="19">
        <v>8745</v>
      </c>
      <c r="U24" s="19">
        <v>15434</v>
      </c>
      <c r="V24" s="21">
        <v>12936</v>
      </c>
    </row>
    <row r="25" spans="3:22" ht="15.75" thickBot="1" x14ac:dyDescent="0.3"/>
    <row r="26" spans="3:22" ht="19.5" thickBot="1" x14ac:dyDescent="0.35">
      <c r="D26" s="198"/>
      <c r="E26" s="199" t="s">
        <v>184</v>
      </c>
      <c r="F26" s="200" t="s">
        <v>183</v>
      </c>
      <c r="S26" s="198"/>
      <c r="T26" s="199" t="s">
        <v>184</v>
      </c>
      <c r="U26" s="200" t="s">
        <v>183</v>
      </c>
    </row>
    <row r="27" spans="3:22" ht="18.75" x14ac:dyDescent="0.3">
      <c r="D27" s="202">
        <v>2020</v>
      </c>
      <c r="E27" s="8">
        <v>3096</v>
      </c>
      <c r="F27" s="30">
        <f>SUM(F19+G19)</f>
        <v>6440</v>
      </c>
      <c r="S27" s="202">
        <v>2020</v>
      </c>
      <c r="T27" s="8">
        <v>7438</v>
      </c>
      <c r="U27" s="30">
        <v>11072</v>
      </c>
    </row>
    <row r="28" spans="3:22" ht="18.75" x14ac:dyDescent="0.3">
      <c r="D28" s="203">
        <v>2021</v>
      </c>
      <c r="E28" s="12">
        <v>5967</v>
      </c>
      <c r="F28" s="17">
        <f>SUM(F20+G20)</f>
        <v>9431</v>
      </c>
      <c r="S28" s="203">
        <v>2021</v>
      </c>
      <c r="T28" s="12">
        <v>13182</v>
      </c>
      <c r="U28" s="17">
        <v>14069</v>
      </c>
    </row>
    <row r="29" spans="3:22" ht="18.75" x14ac:dyDescent="0.3">
      <c r="D29" s="203">
        <v>2022</v>
      </c>
      <c r="E29" s="12">
        <v>6322</v>
      </c>
      <c r="F29" s="17">
        <f>SUM(F21+G21)</f>
        <v>10197</v>
      </c>
      <c r="S29" s="203">
        <v>2022</v>
      </c>
      <c r="T29" s="12">
        <v>14794</v>
      </c>
      <c r="U29" s="17">
        <v>14481</v>
      </c>
    </row>
    <row r="30" spans="3:22" ht="18.75" x14ac:dyDescent="0.3">
      <c r="D30" s="203">
        <v>2023</v>
      </c>
      <c r="E30" s="12">
        <v>5155</v>
      </c>
      <c r="F30" s="17">
        <f>SUM(F22:G22)</f>
        <v>13816</v>
      </c>
      <c r="S30" s="203">
        <v>2023</v>
      </c>
      <c r="T30" s="12">
        <v>12625</v>
      </c>
      <c r="U30" s="17">
        <v>22465</v>
      </c>
    </row>
    <row r="31" spans="3:22" ht="19.5" thickBot="1" x14ac:dyDescent="0.35">
      <c r="D31" s="203">
        <v>2024</v>
      </c>
      <c r="E31" s="12">
        <v>4156</v>
      </c>
      <c r="F31" s="17">
        <f>SUM(F23:G23)</f>
        <v>16116</v>
      </c>
      <c r="S31" s="204">
        <v>2024</v>
      </c>
      <c r="T31" s="19">
        <v>11092</v>
      </c>
      <c r="U31" s="21">
        <f>SUM(U23:V23)</f>
        <v>27908</v>
      </c>
    </row>
    <row r="32" spans="3:22" ht="19.5" thickBot="1" x14ac:dyDescent="0.35">
      <c r="D32" s="204">
        <v>2025</v>
      </c>
      <c r="E32" s="19">
        <v>3618</v>
      </c>
      <c r="F32" s="21">
        <v>16884</v>
      </c>
      <c r="S32" s="261">
        <v>2025</v>
      </c>
      <c r="T32" s="34">
        <v>8745</v>
      </c>
      <c r="U32">
        <f>SUM(U24:V24)</f>
        <v>28370</v>
      </c>
    </row>
    <row r="33" spans="4:23" ht="15.75" thickBot="1" x14ac:dyDescent="0.3"/>
    <row r="34" spans="4:23" ht="19.5" thickBot="1" x14ac:dyDescent="0.35">
      <c r="D34" s="198"/>
      <c r="E34" s="199" t="s">
        <v>184</v>
      </c>
      <c r="F34" s="200" t="s">
        <v>183</v>
      </c>
      <c r="G34" s="43" t="s">
        <v>214</v>
      </c>
      <c r="H34" t="s">
        <v>284</v>
      </c>
      <c r="S34" s="198"/>
      <c r="T34" s="199" t="s">
        <v>184</v>
      </c>
      <c r="U34" s="200" t="s">
        <v>183</v>
      </c>
      <c r="V34" t="s">
        <v>219</v>
      </c>
      <c r="W34" t="s">
        <v>283</v>
      </c>
    </row>
    <row r="35" spans="4:23" ht="18.75" x14ac:dyDescent="0.3">
      <c r="D35" s="202">
        <v>2020</v>
      </c>
      <c r="E35" s="8">
        <v>3096</v>
      </c>
      <c r="F35" s="8">
        <f>SUM(F28+G28)</f>
        <v>9431</v>
      </c>
      <c r="G35" s="30">
        <f>SUM(E35:F35)</f>
        <v>12527</v>
      </c>
      <c r="H35" s="80">
        <f>F35/G35</f>
        <v>0.75285383571485587</v>
      </c>
      <c r="S35" s="202">
        <v>2020</v>
      </c>
      <c r="T35" s="8">
        <v>7438</v>
      </c>
      <c r="U35" s="8">
        <v>11072</v>
      </c>
      <c r="V35" s="30">
        <f>SUM(T35:U35)</f>
        <v>18510</v>
      </c>
      <c r="W35" s="80">
        <f>U35/V35</f>
        <v>0.59816315505132356</v>
      </c>
    </row>
    <row r="36" spans="4:23" ht="18.75" x14ac:dyDescent="0.3">
      <c r="D36" s="203">
        <v>2021</v>
      </c>
      <c r="E36" s="12">
        <v>5967</v>
      </c>
      <c r="F36" s="12">
        <f>SUM(F29+G29)</f>
        <v>10197</v>
      </c>
      <c r="G36" s="17">
        <f t="shared" ref="G36:G38" si="0">SUM(E36:F36)</f>
        <v>16164</v>
      </c>
      <c r="H36" s="80">
        <f t="shared" ref="H36:H40" si="1">F36/G36</f>
        <v>0.63084632516703787</v>
      </c>
      <c r="S36" s="203">
        <v>2021</v>
      </c>
      <c r="T36" s="12">
        <v>13182</v>
      </c>
      <c r="U36" s="12">
        <v>14069</v>
      </c>
      <c r="V36" s="17">
        <f t="shared" ref="V36:V40" si="2">SUM(T36:U36)</f>
        <v>27251</v>
      </c>
      <c r="W36" s="80">
        <f t="shared" ref="W36:W40" si="3">U36/V36</f>
        <v>0.51627463212359181</v>
      </c>
    </row>
    <row r="37" spans="4:23" ht="18.75" x14ac:dyDescent="0.3">
      <c r="D37" s="203">
        <v>2022</v>
      </c>
      <c r="E37" s="12">
        <v>6322</v>
      </c>
      <c r="F37" s="12">
        <v>10197</v>
      </c>
      <c r="G37" s="17">
        <f t="shared" si="0"/>
        <v>16519</v>
      </c>
      <c r="H37" s="80">
        <f t="shared" si="1"/>
        <v>0.6172891821538834</v>
      </c>
      <c r="S37" s="203">
        <v>2022</v>
      </c>
      <c r="T37" s="12">
        <v>14794</v>
      </c>
      <c r="U37" s="12">
        <v>14481</v>
      </c>
      <c r="V37" s="17">
        <f t="shared" si="2"/>
        <v>29275</v>
      </c>
      <c r="W37" s="80">
        <f t="shared" si="3"/>
        <v>0.49465414175918021</v>
      </c>
    </row>
    <row r="38" spans="4:23" ht="18.75" x14ac:dyDescent="0.3">
      <c r="D38" s="203">
        <v>2023</v>
      </c>
      <c r="E38" s="12">
        <v>5155</v>
      </c>
      <c r="F38" s="12">
        <v>13816</v>
      </c>
      <c r="G38" s="17">
        <f t="shared" si="0"/>
        <v>18971</v>
      </c>
      <c r="H38" s="80">
        <f t="shared" si="1"/>
        <v>0.72826946391861258</v>
      </c>
      <c r="S38" s="203">
        <v>2023</v>
      </c>
      <c r="T38" s="12">
        <v>12625</v>
      </c>
      <c r="U38" s="12">
        <v>22465</v>
      </c>
      <c r="V38" s="17">
        <f t="shared" si="2"/>
        <v>35090</v>
      </c>
      <c r="W38" s="80">
        <f t="shared" si="3"/>
        <v>0.64021088629239098</v>
      </c>
    </row>
    <row r="39" spans="4:23" ht="18.75" x14ac:dyDescent="0.3">
      <c r="D39" s="203">
        <v>2024</v>
      </c>
      <c r="E39" s="12">
        <v>4156</v>
      </c>
      <c r="F39" s="12">
        <v>16116</v>
      </c>
      <c r="G39" s="17">
        <f>SUM(E39:F39)</f>
        <v>20272</v>
      </c>
      <c r="H39" s="80">
        <f t="shared" si="1"/>
        <v>0.79498816101026049</v>
      </c>
      <c r="S39" s="203">
        <v>2024</v>
      </c>
      <c r="T39" s="12">
        <v>11092</v>
      </c>
      <c r="U39" s="12">
        <v>27908</v>
      </c>
      <c r="V39" s="17">
        <f t="shared" si="2"/>
        <v>39000</v>
      </c>
      <c r="W39" s="80">
        <f t="shared" si="3"/>
        <v>0.71558974358974359</v>
      </c>
    </row>
    <row r="40" spans="4:23" ht="19.5" thickBot="1" x14ac:dyDescent="0.35">
      <c r="D40" s="204">
        <v>2025</v>
      </c>
      <c r="E40" s="19">
        <v>3618</v>
      </c>
      <c r="F40" s="19">
        <v>16884</v>
      </c>
      <c r="G40" s="21">
        <f>SUM(E40:F40)</f>
        <v>20502</v>
      </c>
      <c r="H40" s="80">
        <f t="shared" si="1"/>
        <v>0.82352941176470584</v>
      </c>
      <c r="S40" s="204">
        <v>2025</v>
      </c>
      <c r="T40" s="19">
        <v>8745</v>
      </c>
      <c r="U40" s="19">
        <v>28370</v>
      </c>
      <c r="V40" s="21">
        <f t="shared" si="2"/>
        <v>37115</v>
      </c>
      <c r="W40" s="80">
        <f t="shared" si="3"/>
        <v>0.76438097804122318</v>
      </c>
    </row>
    <row r="42" spans="4:23" ht="15.75" thickBot="1" x14ac:dyDescent="0.3">
      <c r="I42" s="76" t="s">
        <v>0</v>
      </c>
    </row>
    <row r="43" spans="4:23" ht="19.5" thickBot="1" x14ac:dyDescent="0.35">
      <c r="I43" s="198"/>
      <c r="J43" s="199" t="s">
        <v>184</v>
      </c>
      <c r="K43" s="200" t="s">
        <v>128</v>
      </c>
      <c r="L43" s="201" t="s">
        <v>6</v>
      </c>
      <c r="M43" s="244" t="s">
        <v>250</v>
      </c>
    </row>
    <row r="44" spans="4:23" ht="18.75" x14ac:dyDescent="0.3">
      <c r="I44" s="202">
        <v>2020</v>
      </c>
      <c r="J44" s="8">
        <v>3096</v>
      </c>
      <c r="K44" s="8">
        <v>2965</v>
      </c>
      <c r="L44" s="8">
        <v>3475</v>
      </c>
      <c r="M44" s="30">
        <f>SUM(K44:L44)</f>
        <v>6440</v>
      </c>
      <c r="N44">
        <f t="shared" ref="N44:N47" si="4">SUM(J44:L44)</f>
        <v>9536</v>
      </c>
    </row>
    <row r="45" spans="4:23" ht="18.75" x14ac:dyDescent="0.3">
      <c r="I45" s="203">
        <v>2021</v>
      </c>
      <c r="J45" s="12">
        <v>5967</v>
      </c>
      <c r="K45" s="12">
        <v>2181</v>
      </c>
      <c r="L45" s="12">
        <v>7250</v>
      </c>
      <c r="M45" s="17">
        <f t="shared" ref="M45:M49" si="5">SUM(K45:L45)</f>
        <v>9431</v>
      </c>
      <c r="N45">
        <f t="shared" si="4"/>
        <v>15398</v>
      </c>
    </row>
    <row r="46" spans="4:23" ht="18.75" x14ac:dyDescent="0.3">
      <c r="I46" s="203">
        <v>2022</v>
      </c>
      <c r="J46" s="12">
        <v>6322</v>
      </c>
      <c r="K46" s="12">
        <v>1699</v>
      </c>
      <c r="L46" s="12">
        <v>8498</v>
      </c>
      <c r="M46" s="17">
        <f t="shared" si="5"/>
        <v>10197</v>
      </c>
      <c r="N46">
        <f t="shared" si="4"/>
        <v>16519</v>
      </c>
    </row>
    <row r="47" spans="4:23" ht="18.75" x14ac:dyDescent="0.3">
      <c r="I47" s="203">
        <v>2023</v>
      </c>
      <c r="J47" s="12">
        <v>5155</v>
      </c>
      <c r="K47" s="12">
        <v>4385</v>
      </c>
      <c r="L47" s="12">
        <v>9431</v>
      </c>
      <c r="M47" s="17">
        <f t="shared" si="5"/>
        <v>13816</v>
      </c>
      <c r="N47">
        <f t="shared" si="4"/>
        <v>18971</v>
      </c>
    </row>
    <row r="48" spans="4:23" ht="18.75" x14ac:dyDescent="0.3">
      <c r="I48" s="203">
        <v>2024</v>
      </c>
      <c r="J48" s="12">
        <v>4373</v>
      </c>
      <c r="K48" s="12">
        <v>7188</v>
      </c>
      <c r="L48" s="12">
        <v>9184</v>
      </c>
      <c r="M48" s="17">
        <f t="shared" si="5"/>
        <v>16372</v>
      </c>
      <c r="N48">
        <f>SUM(J48:L48)</f>
        <v>20745</v>
      </c>
    </row>
    <row r="49" spans="9:14" ht="19.5" thickBot="1" x14ac:dyDescent="0.35">
      <c r="I49" s="204">
        <v>2025</v>
      </c>
      <c r="J49" s="19">
        <v>3618</v>
      </c>
      <c r="K49" s="19">
        <v>7952</v>
      </c>
      <c r="L49" s="19">
        <v>8932</v>
      </c>
      <c r="M49" s="21">
        <f t="shared" si="5"/>
        <v>16884</v>
      </c>
      <c r="N49">
        <f>SUM(J49:L49)</f>
        <v>20502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U71"/>
  <sheetViews>
    <sheetView topLeftCell="A40" workbookViewId="0">
      <selection activeCell="Q22" sqref="Q22"/>
    </sheetView>
  </sheetViews>
  <sheetFormatPr baseColWidth="10" defaultRowHeight="15" x14ac:dyDescent="0.25"/>
  <cols>
    <col min="1" max="1" width="20.28515625" customWidth="1"/>
    <col min="2" max="2" width="13.42578125" customWidth="1"/>
    <col min="16" max="16" width="16.85546875" customWidth="1"/>
    <col min="17" max="17" width="15.7109375" customWidth="1"/>
    <col min="19" max="19" width="11.85546875" customWidth="1"/>
  </cols>
  <sheetData>
    <row r="1" spans="1:21" x14ac:dyDescent="0.25">
      <c r="A1" s="257">
        <v>2025</v>
      </c>
    </row>
    <row r="3" spans="1:21" x14ac:dyDescent="0.25">
      <c r="A3" s="1" t="s">
        <v>0</v>
      </c>
    </row>
    <row r="4" spans="1:21" x14ac:dyDescent="0.25">
      <c r="A4" s="2" t="s">
        <v>1</v>
      </c>
      <c r="B4" s="2" t="s">
        <v>233</v>
      </c>
      <c r="C4" s="2" t="s">
        <v>234</v>
      </c>
      <c r="D4" s="2" t="s">
        <v>235</v>
      </c>
      <c r="E4" s="2" t="s">
        <v>236</v>
      </c>
      <c r="F4" s="2" t="s">
        <v>237</v>
      </c>
      <c r="G4" s="2" t="s">
        <v>238</v>
      </c>
      <c r="H4" s="2" t="s">
        <v>239</v>
      </c>
      <c r="I4" s="2" t="s">
        <v>240</v>
      </c>
      <c r="J4" s="2" t="s">
        <v>241</v>
      </c>
      <c r="K4" s="2" t="s">
        <v>242</v>
      </c>
      <c r="L4" s="2" t="s">
        <v>243</v>
      </c>
      <c r="M4" s="2" t="s">
        <v>244</v>
      </c>
      <c r="N4" s="2" t="s">
        <v>245</v>
      </c>
      <c r="O4" s="2" t="s">
        <v>2</v>
      </c>
    </row>
    <row r="5" spans="1:2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Q5" s="12" t="s">
        <v>3</v>
      </c>
      <c r="R5" s="12"/>
    </row>
    <row r="6" spans="1:21" x14ac:dyDescent="0.25">
      <c r="A6" s="4" t="s">
        <v>3</v>
      </c>
      <c r="B6" s="4">
        <f>SUM(B10:B22)</f>
        <v>1784</v>
      </c>
      <c r="C6" s="4">
        <f t="shared" ref="C6:N6" si="0">SUM(C10:C22)</f>
        <v>3249</v>
      </c>
      <c r="D6" s="4">
        <f t="shared" si="0"/>
        <v>3724</v>
      </c>
      <c r="E6" s="4">
        <f t="shared" si="0"/>
        <v>4100</v>
      </c>
      <c r="F6" s="4">
        <f t="shared" si="0"/>
        <v>3833</v>
      </c>
      <c r="G6" s="4">
        <f t="shared" si="0"/>
        <v>2390</v>
      </c>
      <c r="H6" s="4">
        <f t="shared" si="0"/>
        <v>3</v>
      </c>
      <c r="I6" s="4">
        <f t="shared" si="0"/>
        <v>12</v>
      </c>
      <c r="J6" s="4">
        <f t="shared" si="0"/>
        <v>460</v>
      </c>
      <c r="K6" s="4">
        <f t="shared" si="0"/>
        <v>566</v>
      </c>
      <c r="L6" s="4">
        <f t="shared" si="0"/>
        <v>381</v>
      </c>
      <c r="M6" s="4">
        <f t="shared" si="0"/>
        <v>0</v>
      </c>
      <c r="N6" s="4">
        <f t="shared" si="0"/>
        <v>0</v>
      </c>
      <c r="O6" s="4">
        <f>SUM(B6:N6)</f>
        <v>20502</v>
      </c>
      <c r="Q6" s="83" t="s">
        <v>4</v>
      </c>
      <c r="R6" s="83" t="s">
        <v>5</v>
      </c>
      <c r="S6" s="36" t="s">
        <v>2</v>
      </c>
    </row>
    <row r="7" spans="1:2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Q7" s="83"/>
      <c r="R7" s="83"/>
    </row>
    <row r="8" spans="1:21" x14ac:dyDescent="0.25">
      <c r="A8" s="259" t="s">
        <v>153</v>
      </c>
      <c r="B8" s="260">
        <f t="shared" ref="B8:N8" si="1">SUM(B9:B23)</f>
        <v>1784</v>
      </c>
      <c r="C8" s="260">
        <f t="shared" si="1"/>
        <v>3249</v>
      </c>
      <c r="D8" s="260">
        <f t="shared" si="1"/>
        <v>3724</v>
      </c>
      <c r="E8" s="260">
        <f t="shared" si="1"/>
        <v>4100</v>
      </c>
      <c r="F8" s="260">
        <f t="shared" si="1"/>
        <v>3833</v>
      </c>
      <c r="G8" s="260">
        <f t="shared" si="1"/>
        <v>2390</v>
      </c>
      <c r="H8" s="260">
        <f t="shared" si="1"/>
        <v>3</v>
      </c>
      <c r="I8" s="260">
        <f t="shared" si="1"/>
        <v>12</v>
      </c>
      <c r="J8" s="260">
        <f t="shared" si="1"/>
        <v>460</v>
      </c>
      <c r="K8" s="260">
        <f t="shared" si="1"/>
        <v>566</v>
      </c>
      <c r="L8" s="260">
        <f t="shared" si="1"/>
        <v>381</v>
      </c>
      <c r="M8" s="260">
        <f t="shared" si="1"/>
        <v>0</v>
      </c>
      <c r="N8" s="260">
        <f t="shared" si="1"/>
        <v>0</v>
      </c>
      <c r="O8" s="260">
        <f>SUM(B8:N8)</f>
        <v>20502</v>
      </c>
      <c r="Q8" s="83">
        <f>SUM(B10:I22)</f>
        <v>19095</v>
      </c>
      <c r="R8" s="83">
        <f>SUM(J10:L22)</f>
        <v>1407</v>
      </c>
      <c r="S8">
        <f>SUM(Q8:R8)</f>
        <v>20502</v>
      </c>
    </row>
    <row r="9" spans="1:21" ht="15.75" thickBot="1" x14ac:dyDescent="0.3"/>
    <row r="10" spans="1:21" ht="15.75" thickBot="1" x14ac:dyDescent="0.3">
      <c r="A10" t="s">
        <v>19</v>
      </c>
      <c r="B10" s="250">
        <v>759</v>
      </c>
      <c r="C10" s="251">
        <v>549</v>
      </c>
      <c r="D10" s="251">
        <v>680</v>
      </c>
      <c r="E10" s="251">
        <v>568</v>
      </c>
      <c r="F10" s="251">
        <v>389</v>
      </c>
      <c r="G10" s="251">
        <v>303</v>
      </c>
      <c r="H10" s="251"/>
      <c r="I10" s="251">
        <v>12</v>
      </c>
      <c r="J10" s="251">
        <v>142</v>
      </c>
      <c r="K10" s="251">
        <v>131</v>
      </c>
      <c r="L10" s="251">
        <v>85</v>
      </c>
      <c r="M10" s="252"/>
      <c r="N10" s="5"/>
      <c r="O10" s="5">
        <f>SUM(B10:L10)</f>
        <v>3618</v>
      </c>
    </row>
    <row r="11" spans="1:21" ht="15.75" thickBot="1" x14ac:dyDescent="0.3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21" ht="15.75" thickBot="1" x14ac:dyDescent="0.3">
      <c r="A12" t="s">
        <v>6</v>
      </c>
      <c r="B12" s="250">
        <v>503</v>
      </c>
      <c r="C12" s="251">
        <v>1399</v>
      </c>
      <c r="D12" s="251">
        <v>1569</v>
      </c>
      <c r="E12" s="251">
        <v>1879</v>
      </c>
      <c r="F12" s="251">
        <v>1916</v>
      </c>
      <c r="G12" s="251">
        <v>1175</v>
      </c>
      <c r="H12" s="251">
        <v>3</v>
      </c>
      <c r="I12" s="251"/>
      <c r="J12" s="251">
        <v>137</v>
      </c>
      <c r="K12" s="251">
        <v>205</v>
      </c>
      <c r="L12" s="251">
        <v>146</v>
      </c>
      <c r="M12" s="5"/>
      <c r="N12" s="5"/>
      <c r="O12" s="5">
        <f>SUM(B12:M12)</f>
        <v>8932</v>
      </c>
    </row>
    <row r="13" spans="1:21" ht="15.75" thickBot="1" x14ac:dyDescent="0.3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21" ht="15" customHeight="1" thickBot="1" x14ac:dyDescent="0.3">
      <c r="A14" t="s">
        <v>7</v>
      </c>
      <c r="B14" s="250">
        <v>290</v>
      </c>
      <c r="C14" s="251">
        <v>757</v>
      </c>
      <c r="D14" s="251">
        <v>896</v>
      </c>
      <c r="E14" s="251">
        <v>1002</v>
      </c>
      <c r="F14" s="251">
        <v>928</v>
      </c>
      <c r="G14" s="251">
        <v>599</v>
      </c>
      <c r="H14" s="251"/>
      <c r="I14" s="251"/>
      <c r="J14" s="251">
        <v>108</v>
      </c>
      <c r="K14" s="251">
        <v>150</v>
      </c>
      <c r="L14" s="251">
        <v>96</v>
      </c>
      <c r="M14" s="5"/>
      <c r="N14" s="5"/>
      <c r="O14" s="5">
        <f>SUM(B14:N14)</f>
        <v>4826</v>
      </c>
      <c r="P14">
        <f>SUM(B14:L22)</f>
        <v>7952</v>
      </c>
      <c r="Q14" s="336" t="s">
        <v>248</v>
      </c>
      <c r="R14" s="336"/>
      <c r="S14" s="336"/>
      <c r="T14" s="336"/>
      <c r="U14" s="336"/>
    </row>
    <row r="15" spans="1:21" ht="15.75" thickBot="1" x14ac:dyDescent="0.3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21" ht="15.75" thickBot="1" x14ac:dyDescent="0.3">
      <c r="A16" t="s">
        <v>210</v>
      </c>
      <c r="B16" s="250">
        <v>60</v>
      </c>
      <c r="C16" s="251">
        <v>86</v>
      </c>
      <c r="D16" s="251">
        <v>115</v>
      </c>
      <c r="E16" s="251">
        <v>102</v>
      </c>
      <c r="F16" s="251">
        <v>77</v>
      </c>
      <c r="G16" s="251">
        <v>32</v>
      </c>
      <c r="H16" s="251"/>
      <c r="I16" s="251"/>
      <c r="J16" s="251"/>
      <c r="K16" s="251">
        <v>1</v>
      </c>
      <c r="L16" s="251">
        <v>4</v>
      </c>
      <c r="M16" s="5"/>
      <c r="N16" s="5"/>
      <c r="O16" s="5">
        <f t="shared" ref="O16:O20" si="2">SUM(B16:N16)</f>
        <v>477</v>
      </c>
    </row>
    <row r="17" spans="1:19" ht="15.75" thickBot="1" x14ac:dyDescent="0.3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9" ht="15.75" thickBot="1" x14ac:dyDescent="0.3">
      <c r="A18" t="s">
        <v>211</v>
      </c>
      <c r="B18" s="250">
        <v>93</v>
      </c>
      <c r="C18" s="251">
        <v>254</v>
      </c>
      <c r="D18" s="251">
        <v>217</v>
      </c>
      <c r="E18" s="251">
        <v>243</v>
      </c>
      <c r="F18" s="251">
        <v>241</v>
      </c>
      <c r="G18" s="251">
        <v>150</v>
      </c>
      <c r="H18" s="251"/>
      <c r="I18" s="251"/>
      <c r="J18" s="251">
        <v>42</v>
      </c>
      <c r="K18" s="251">
        <v>47</v>
      </c>
      <c r="L18" s="251">
        <v>25</v>
      </c>
      <c r="M18" s="5"/>
      <c r="N18" s="5"/>
      <c r="O18" s="5">
        <f t="shared" si="2"/>
        <v>1312</v>
      </c>
    </row>
    <row r="19" spans="1:19" ht="15.75" thickBot="1" x14ac:dyDescent="0.3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9" ht="15.75" thickBot="1" x14ac:dyDescent="0.3">
      <c r="A20" t="s">
        <v>217</v>
      </c>
      <c r="B20" s="250">
        <v>68</v>
      </c>
      <c r="C20" s="251">
        <v>187</v>
      </c>
      <c r="D20" s="251">
        <v>215</v>
      </c>
      <c r="E20" s="251">
        <v>281</v>
      </c>
      <c r="F20" s="251">
        <v>250</v>
      </c>
      <c r="G20" s="251">
        <v>106</v>
      </c>
      <c r="H20" s="251"/>
      <c r="I20" s="251"/>
      <c r="J20" s="251">
        <v>25</v>
      </c>
      <c r="K20" s="251">
        <v>29</v>
      </c>
      <c r="L20" s="251">
        <v>16</v>
      </c>
      <c r="M20" s="5"/>
      <c r="N20" s="5"/>
      <c r="O20" s="5">
        <f t="shared" si="2"/>
        <v>1177</v>
      </c>
    </row>
    <row r="21" spans="1:19" ht="15.75" thickBot="1" x14ac:dyDescent="0.3">
      <c r="B21" s="255"/>
      <c r="C21" s="256"/>
      <c r="D21" s="256"/>
      <c r="E21" s="256"/>
      <c r="F21" s="256"/>
      <c r="G21" s="256"/>
      <c r="H21" s="256"/>
      <c r="I21" s="256"/>
      <c r="J21" s="256"/>
      <c r="K21" s="256"/>
      <c r="L21" s="256"/>
      <c r="M21" s="5"/>
      <c r="N21" s="5"/>
      <c r="O21" s="5"/>
    </row>
    <row r="22" spans="1:19" ht="15.75" thickBot="1" x14ac:dyDescent="0.3">
      <c r="A22" t="s">
        <v>247</v>
      </c>
      <c r="B22" s="250">
        <v>11</v>
      </c>
      <c r="C22" s="251">
        <v>17</v>
      </c>
      <c r="D22" s="251">
        <v>32</v>
      </c>
      <c r="E22" s="251">
        <v>25</v>
      </c>
      <c r="F22" s="251">
        <v>32</v>
      </c>
      <c r="G22" s="251">
        <v>25</v>
      </c>
      <c r="H22" s="251"/>
      <c r="I22" s="251"/>
      <c r="J22" s="251">
        <v>6</v>
      </c>
      <c r="K22" s="251">
        <v>3</v>
      </c>
      <c r="L22" s="251">
        <v>9</v>
      </c>
      <c r="M22" s="252"/>
      <c r="N22" s="5"/>
      <c r="O22" s="5"/>
    </row>
    <row r="23" spans="1:19" x14ac:dyDescent="0.25">
      <c r="B23" s="253"/>
      <c r="C23" s="253"/>
      <c r="D23" s="253"/>
      <c r="E23" s="253"/>
      <c r="F23" s="253"/>
      <c r="G23" s="253"/>
      <c r="H23" s="253"/>
      <c r="I23" s="253"/>
      <c r="J23" s="253"/>
      <c r="K23" s="253"/>
      <c r="L23" s="253"/>
      <c r="M23" s="254"/>
      <c r="N23" s="5"/>
      <c r="O23" s="5"/>
    </row>
    <row r="24" spans="1:19" x14ac:dyDescent="0.25">
      <c r="B24" s="5"/>
      <c r="C24" s="253"/>
      <c r="D24" s="253"/>
      <c r="E24" s="253"/>
      <c r="F24" s="253"/>
      <c r="G24" s="253"/>
      <c r="H24" s="5"/>
      <c r="I24" s="5"/>
      <c r="J24" s="5"/>
      <c r="K24" s="5"/>
      <c r="L24" s="5"/>
      <c r="M24" s="5"/>
      <c r="N24" s="5"/>
      <c r="O24" s="5"/>
    </row>
    <row r="25" spans="1:19" x14ac:dyDescent="0.25">
      <c r="B25" s="5"/>
      <c r="C25" s="253"/>
      <c r="D25" s="253"/>
      <c r="E25" s="253"/>
      <c r="F25" s="253"/>
      <c r="G25" s="253"/>
      <c r="H25" s="5"/>
      <c r="I25" s="5"/>
      <c r="J25" s="5"/>
      <c r="K25" s="5"/>
      <c r="L25" s="5"/>
      <c r="M25" s="5"/>
      <c r="N25" s="5"/>
      <c r="O25" s="5"/>
    </row>
    <row r="26" spans="1:19" x14ac:dyDescent="0.25"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9" x14ac:dyDescent="0.25">
      <c r="A27" s="1" t="s">
        <v>8</v>
      </c>
    </row>
    <row r="28" spans="1:19" x14ac:dyDescent="0.25">
      <c r="A28" s="2" t="s">
        <v>1</v>
      </c>
      <c r="B28" s="2" t="s">
        <v>233</v>
      </c>
      <c r="C28" s="2" t="s">
        <v>234</v>
      </c>
      <c r="D28" s="2" t="s">
        <v>235</v>
      </c>
      <c r="E28" s="2" t="s">
        <v>236</v>
      </c>
      <c r="F28" s="2" t="s">
        <v>237</v>
      </c>
      <c r="G28" s="2" t="s">
        <v>238</v>
      </c>
      <c r="H28" s="2" t="s">
        <v>239</v>
      </c>
      <c r="I28" s="2" t="s">
        <v>240</v>
      </c>
      <c r="J28" s="2" t="s">
        <v>241</v>
      </c>
      <c r="K28" s="2" t="s">
        <v>242</v>
      </c>
      <c r="L28" s="2" t="s">
        <v>243</v>
      </c>
      <c r="M28" s="2" t="s">
        <v>244</v>
      </c>
      <c r="N28" s="2" t="s">
        <v>245</v>
      </c>
      <c r="O28" s="2" t="s">
        <v>2</v>
      </c>
      <c r="Q28" s="83" t="s">
        <v>4</v>
      </c>
      <c r="R28" s="83" t="s">
        <v>5</v>
      </c>
    </row>
    <row r="29" spans="1:19" x14ac:dyDescent="0.25">
      <c r="Q29" s="83"/>
      <c r="R29" s="83"/>
    </row>
    <row r="30" spans="1:19" x14ac:dyDescent="0.25">
      <c r="A30" s="4" t="s">
        <v>3</v>
      </c>
      <c r="B30" s="111">
        <f>SUM(B34:B46)</f>
        <v>2864</v>
      </c>
      <c r="C30" s="111">
        <f t="shared" ref="C30:N30" si="3">SUM(C34:C46)</f>
        <v>5767</v>
      </c>
      <c r="D30" s="111">
        <f t="shared" si="3"/>
        <v>6381</v>
      </c>
      <c r="E30" s="111">
        <f t="shared" si="3"/>
        <v>7261</v>
      </c>
      <c r="F30" s="111">
        <f t="shared" si="3"/>
        <v>6906</v>
      </c>
      <c r="G30" s="111">
        <f t="shared" si="3"/>
        <v>5099</v>
      </c>
      <c r="H30" s="111">
        <f t="shared" si="3"/>
        <v>209</v>
      </c>
      <c r="I30" s="111">
        <f t="shared" si="3"/>
        <v>12</v>
      </c>
      <c r="J30" s="111">
        <f t="shared" si="3"/>
        <v>776</v>
      </c>
      <c r="K30" s="111">
        <f t="shared" si="3"/>
        <v>1058</v>
      </c>
      <c r="L30" s="111">
        <f t="shared" si="3"/>
        <v>768</v>
      </c>
      <c r="M30" s="111">
        <f t="shared" si="3"/>
        <v>14</v>
      </c>
      <c r="N30" s="111">
        <f t="shared" si="3"/>
        <v>0</v>
      </c>
      <c r="O30" s="111">
        <f>SUM(B30:N30)</f>
        <v>37115</v>
      </c>
      <c r="P30" s="111" t="s">
        <v>249</v>
      </c>
      <c r="Q30" s="258">
        <f>SUM(B30:I30)</f>
        <v>34499</v>
      </c>
      <c r="R30" s="83">
        <f>SUM(J30:N30)</f>
        <v>2616</v>
      </c>
      <c r="S30">
        <f>SUM(Q30:R30)</f>
        <v>37115</v>
      </c>
    </row>
    <row r="32" spans="1:19" x14ac:dyDescent="0.25">
      <c r="A32" t="s">
        <v>9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1:21" ht="15.75" thickBot="1" x14ac:dyDescent="0.3"/>
    <row r="34" spans="1:21" ht="15.75" thickBot="1" x14ac:dyDescent="0.3">
      <c r="A34" t="s">
        <v>19</v>
      </c>
      <c r="B34" s="250">
        <v>1354</v>
      </c>
      <c r="C34" s="251">
        <v>1467</v>
      </c>
      <c r="D34" s="251">
        <v>1522</v>
      </c>
      <c r="E34" s="251">
        <v>1465</v>
      </c>
      <c r="F34" s="251">
        <v>1023</v>
      </c>
      <c r="G34" s="251">
        <v>1024</v>
      </c>
      <c r="H34" s="251">
        <v>45</v>
      </c>
      <c r="I34" s="251">
        <v>12</v>
      </c>
      <c r="J34" s="251">
        <v>284</v>
      </c>
      <c r="K34" s="251">
        <v>317</v>
      </c>
      <c r="L34" s="251">
        <v>232</v>
      </c>
      <c r="M34" s="252"/>
      <c r="N34" s="5"/>
      <c r="O34" s="5">
        <f>SUM(B34:M34)</f>
        <v>8745</v>
      </c>
    </row>
    <row r="35" spans="1:21" ht="15.75" thickBot="1" x14ac:dyDescent="0.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spans="1:21" ht="15.75" thickBot="1" x14ac:dyDescent="0.3">
      <c r="A36" t="s">
        <v>6</v>
      </c>
      <c r="B36" s="250">
        <v>728</v>
      </c>
      <c r="C36" s="251">
        <v>1987</v>
      </c>
      <c r="D36" s="251">
        <v>2197</v>
      </c>
      <c r="E36" s="251">
        <v>2665</v>
      </c>
      <c r="F36" s="251">
        <v>2777</v>
      </c>
      <c r="G36" s="251">
        <v>1827</v>
      </c>
      <c r="H36" s="251">
        <v>50</v>
      </c>
      <c r="I36" s="251"/>
      <c r="J36" s="251">
        <v>184</v>
      </c>
      <c r="K36" s="251">
        <v>292</v>
      </c>
      <c r="L36" s="251">
        <v>228</v>
      </c>
      <c r="M36" s="251">
        <v>1</v>
      </c>
      <c r="N36" s="5"/>
      <c r="O36" s="5">
        <f>SUM(B36:M36)</f>
        <v>12936</v>
      </c>
    </row>
    <row r="37" spans="1:21" ht="15.75" thickBot="1" x14ac:dyDescent="0.3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21" ht="15.75" thickBot="1" x14ac:dyDescent="0.3">
      <c r="A38" t="s">
        <v>7</v>
      </c>
      <c r="B38" s="250">
        <v>470</v>
      </c>
      <c r="C38" s="251">
        <v>1483</v>
      </c>
      <c r="D38" s="251">
        <v>1713</v>
      </c>
      <c r="E38" s="251">
        <v>2081</v>
      </c>
      <c r="F38" s="251">
        <v>2074</v>
      </c>
      <c r="G38" s="251">
        <v>1653</v>
      </c>
      <c r="H38" s="251">
        <v>96</v>
      </c>
      <c r="I38" s="251"/>
      <c r="J38" s="251">
        <v>201</v>
      </c>
      <c r="K38" s="251">
        <v>307</v>
      </c>
      <c r="L38" s="251">
        <v>198</v>
      </c>
      <c r="M38" s="251">
        <v>11</v>
      </c>
      <c r="N38" s="5"/>
      <c r="O38" s="5">
        <f>SUM(B38:N38)</f>
        <v>10287</v>
      </c>
      <c r="P38">
        <f>SUM(B38:M46)</f>
        <v>15434</v>
      </c>
      <c r="Q38" s="337" t="s">
        <v>218</v>
      </c>
      <c r="R38" s="337"/>
      <c r="S38" s="337"/>
      <c r="T38" s="337"/>
      <c r="U38" s="337"/>
    </row>
    <row r="39" spans="1:21" ht="15.75" thickBot="1" x14ac:dyDescent="0.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</row>
    <row r="40" spans="1:21" ht="15.75" thickBot="1" x14ac:dyDescent="0.3">
      <c r="A40" t="s">
        <v>210</v>
      </c>
      <c r="B40" s="250">
        <v>72</v>
      </c>
      <c r="C40" s="251">
        <v>120</v>
      </c>
      <c r="D40" s="251">
        <v>157</v>
      </c>
      <c r="E40" s="251">
        <v>151</v>
      </c>
      <c r="F40" s="251">
        <v>110</v>
      </c>
      <c r="G40" s="251">
        <v>45</v>
      </c>
      <c r="H40" s="251"/>
      <c r="I40" s="251"/>
      <c r="J40" s="251"/>
      <c r="K40" s="251">
        <v>1</v>
      </c>
      <c r="L40" s="251">
        <v>4</v>
      </c>
      <c r="O40" s="6">
        <f>SUM(B40:M40)</f>
        <v>660</v>
      </c>
    </row>
    <row r="41" spans="1:21" ht="15.75" thickBot="1" x14ac:dyDescent="0.3"/>
    <row r="42" spans="1:21" ht="15.75" thickBot="1" x14ac:dyDescent="0.3">
      <c r="A42" t="s">
        <v>211</v>
      </c>
      <c r="B42" s="250">
        <v>132</v>
      </c>
      <c r="C42" s="251">
        <v>420</v>
      </c>
      <c r="D42" s="251">
        <v>387</v>
      </c>
      <c r="E42" s="251">
        <v>432</v>
      </c>
      <c r="F42" s="251">
        <v>442</v>
      </c>
      <c r="G42" s="251">
        <v>328</v>
      </c>
      <c r="H42" s="251">
        <v>14</v>
      </c>
      <c r="I42" s="251"/>
      <c r="J42" s="251">
        <v>70</v>
      </c>
      <c r="K42" s="251">
        <v>77</v>
      </c>
      <c r="L42" s="251">
        <v>50</v>
      </c>
      <c r="M42" s="251">
        <v>2</v>
      </c>
      <c r="N42" s="5"/>
      <c r="O42" s="5">
        <f>SUM(B42:M42)</f>
        <v>2354</v>
      </c>
    </row>
    <row r="43" spans="1:21" ht="15.75" thickBot="1" x14ac:dyDescent="0.3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21" ht="15.75" thickBot="1" x14ac:dyDescent="0.3">
      <c r="A44" t="s">
        <v>217</v>
      </c>
      <c r="B44" s="250">
        <v>95</v>
      </c>
      <c r="C44" s="251">
        <v>269</v>
      </c>
      <c r="D44" s="251">
        <v>366</v>
      </c>
      <c r="E44" s="251">
        <v>433</v>
      </c>
      <c r="F44" s="251">
        <v>442</v>
      </c>
      <c r="G44" s="251">
        <v>186</v>
      </c>
      <c r="H44" s="251">
        <v>3</v>
      </c>
      <c r="I44" s="251"/>
      <c r="J44" s="251">
        <v>31</v>
      </c>
      <c r="K44" s="251">
        <v>60</v>
      </c>
      <c r="L44" s="251">
        <v>40</v>
      </c>
      <c r="M44" s="5"/>
      <c r="N44" s="5"/>
      <c r="O44" s="5">
        <f>SUM(B44:N44)</f>
        <v>1925</v>
      </c>
    </row>
    <row r="45" spans="1:21" ht="15.75" thickBot="1" x14ac:dyDescent="0.3">
      <c r="B45" s="253"/>
      <c r="C45" s="253"/>
      <c r="D45" s="253"/>
      <c r="E45" s="253"/>
      <c r="F45" s="253"/>
      <c r="G45" s="253"/>
      <c r="H45" s="253"/>
      <c r="I45" s="253"/>
      <c r="J45" s="253"/>
      <c r="K45" s="253"/>
      <c r="L45" s="253"/>
      <c r="M45" s="5"/>
      <c r="N45" s="5"/>
      <c r="O45" s="5"/>
    </row>
    <row r="46" spans="1:21" ht="15.75" thickBot="1" x14ac:dyDescent="0.3">
      <c r="A46" t="s">
        <v>247</v>
      </c>
      <c r="B46" s="250">
        <v>13</v>
      </c>
      <c r="C46" s="251">
        <v>21</v>
      </c>
      <c r="D46" s="251">
        <v>39</v>
      </c>
      <c r="E46" s="251">
        <v>34</v>
      </c>
      <c r="F46" s="251">
        <v>38</v>
      </c>
      <c r="G46" s="251">
        <v>36</v>
      </c>
      <c r="H46" s="251">
        <v>1</v>
      </c>
      <c r="I46" s="251"/>
      <c r="J46" s="251">
        <v>6</v>
      </c>
      <c r="K46" s="251">
        <v>4</v>
      </c>
      <c r="L46" s="251">
        <v>16</v>
      </c>
      <c r="M46" s="5"/>
      <c r="N46" s="5"/>
      <c r="O46" s="5"/>
    </row>
    <row r="47" spans="1:21" ht="15.75" thickBot="1" x14ac:dyDescent="0.3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spans="1:21" ht="15.75" thickBot="1" x14ac:dyDescent="0.3">
      <c r="A48" s="207" t="s">
        <v>192</v>
      </c>
      <c r="B48" s="250">
        <v>912</v>
      </c>
      <c r="C48" s="251">
        <v>2722</v>
      </c>
      <c r="D48" s="251">
        <v>2744</v>
      </c>
      <c r="E48" s="251">
        <v>2902</v>
      </c>
      <c r="F48" s="251">
        <v>2792</v>
      </c>
      <c r="G48" s="251">
        <v>2149</v>
      </c>
      <c r="H48" s="251">
        <v>22</v>
      </c>
      <c r="I48" s="251"/>
      <c r="J48" s="251">
        <v>176</v>
      </c>
      <c r="K48" s="251">
        <v>141</v>
      </c>
      <c r="L48" s="251">
        <v>92</v>
      </c>
      <c r="M48" s="5"/>
      <c r="N48" s="5"/>
      <c r="O48" s="5">
        <f>SUM(B48:M48)</f>
        <v>14652</v>
      </c>
    </row>
    <row r="49" spans="2:15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  <row r="50" spans="2:15" x14ac:dyDescent="0.25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7" spans="2:7" ht="15.75" thickBot="1" x14ac:dyDescent="0.3"/>
    <row r="68" spans="2:7" ht="30" x14ac:dyDescent="0.25">
      <c r="B68" s="7" t="s">
        <v>10</v>
      </c>
      <c r="C68" s="8">
        <v>19095</v>
      </c>
      <c r="D68" s="9">
        <f>C68/C71</f>
        <v>0.93137254901960786</v>
      </c>
      <c r="E68" s="7" t="s">
        <v>11</v>
      </c>
      <c r="F68" s="8">
        <v>34499</v>
      </c>
      <c r="G68" s="10">
        <f>F68/F71</f>
        <v>0.92951636804526472</v>
      </c>
    </row>
    <row r="69" spans="2:7" ht="30" x14ac:dyDescent="0.25">
      <c r="B69" s="11" t="s">
        <v>12</v>
      </c>
      <c r="C69" s="12">
        <v>1407</v>
      </c>
      <c r="D69" s="13">
        <f>C69/C71</f>
        <v>6.8627450980392163E-2</v>
      </c>
      <c r="E69" s="11" t="s">
        <v>13</v>
      </c>
      <c r="F69" s="12">
        <f>SUM(J30:M30)</f>
        <v>2616</v>
      </c>
      <c r="G69" s="14">
        <f>F69/F71</f>
        <v>7.0483631954735282E-2</v>
      </c>
    </row>
    <row r="70" spans="2:7" x14ac:dyDescent="0.25">
      <c r="B70" s="15"/>
      <c r="C70" s="12"/>
      <c r="D70" s="16"/>
      <c r="E70" s="15"/>
      <c r="F70" s="12"/>
      <c r="G70" s="17"/>
    </row>
    <row r="71" spans="2:7" ht="15.75" thickBot="1" x14ac:dyDescent="0.3">
      <c r="B71" s="112" t="s">
        <v>14</v>
      </c>
      <c r="C71" s="19">
        <f>SUM(C68:C69)</f>
        <v>20502</v>
      </c>
      <c r="D71" s="20"/>
      <c r="E71" s="112" t="s">
        <v>15</v>
      </c>
      <c r="F71" s="19">
        <f>SUM(F68:F69)</f>
        <v>37115</v>
      </c>
      <c r="G71" s="21"/>
    </row>
  </sheetData>
  <mergeCells count="2">
    <mergeCell ref="Q14:U14"/>
    <mergeCell ref="Q38:U38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O53"/>
  <sheetViews>
    <sheetView topLeftCell="A16" workbookViewId="0">
      <selection activeCell="E50" sqref="E50"/>
    </sheetView>
  </sheetViews>
  <sheetFormatPr baseColWidth="10" defaultRowHeight="15" x14ac:dyDescent="0.25"/>
  <cols>
    <col min="3" max="3" width="14.85546875" customWidth="1"/>
    <col min="4" max="4" width="20" customWidth="1"/>
    <col min="5" max="5" width="13.5703125" customWidth="1"/>
    <col min="8" max="8" width="12.28515625" customWidth="1"/>
    <col min="9" max="9" width="20.140625" customWidth="1"/>
    <col min="10" max="10" width="16.42578125" customWidth="1"/>
    <col min="11" max="11" width="16.140625" customWidth="1"/>
  </cols>
  <sheetData>
    <row r="1" spans="1:12" ht="21" x14ac:dyDescent="0.35">
      <c r="A1" s="113">
        <v>2025</v>
      </c>
      <c r="B1" s="79" t="s">
        <v>77</v>
      </c>
      <c r="G1" s="79" t="s">
        <v>43</v>
      </c>
    </row>
    <row r="2" spans="1:12" x14ac:dyDescent="0.25">
      <c r="C2" s="216" t="s">
        <v>251</v>
      </c>
      <c r="D2" s="217" t="s">
        <v>252</v>
      </c>
      <c r="E2" s="218" t="s">
        <v>253</v>
      </c>
      <c r="H2" s="215" t="s">
        <v>254</v>
      </c>
      <c r="I2" s="76" t="s">
        <v>255</v>
      </c>
      <c r="J2" s="262" t="s">
        <v>256</v>
      </c>
      <c r="K2" s="39" t="s">
        <v>257</v>
      </c>
    </row>
    <row r="3" spans="1:12" x14ac:dyDescent="0.25">
      <c r="B3" t="s">
        <v>109</v>
      </c>
      <c r="C3">
        <v>388</v>
      </c>
      <c r="D3">
        <v>780</v>
      </c>
      <c r="E3">
        <v>952</v>
      </c>
      <c r="G3" t="s">
        <v>109</v>
      </c>
      <c r="H3">
        <v>968</v>
      </c>
      <c r="I3">
        <v>1153</v>
      </c>
      <c r="J3">
        <v>1912</v>
      </c>
      <c r="K3">
        <v>1683</v>
      </c>
    </row>
    <row r="4" spans="1:12" x14ac:dyDescent="0.25">
      <c r="B4" t="s">
        <v>114</v>
      </c>
      <c r="C4">
        <v>331</v>
      </c>
      <c r="D4">
        <v>709</v>
      </c>
      <c r="E4">
        <v>660</v>
      </c>
      <c r="G4" t="s">
        <v>114</v>
      </c>
      <c r="H4">
        <v>827</v>
      </c>
      <c r="I4">
        <v>1095</v>
      </c>
      <c r="J4">
        <v>1335</v>
      </c>
      <c r="K4">
        <v>1250</v>
      </c>
    </row>
    <row r="5" spans="1:12" x14ac:dyDescent="0.25">
      <c r="B5" t="s">
        <v>110</v>
      </c>
      <c r="C5">
        <v>343</v>
      </c>
      <c r="D5">
        <v>761</v>
      </c>
      <c r="E5">
        <v>758</v>
      </c>
      <c r="G5" t="s">
        <v>110</v>
      </c>
      <c r="H5">
        <v>837</v>
      </c>
      <c r="I5">
        <v>1149</v>
      </c>
      <c r="J5">
        <v>1517</v>
      </c>
      <c r="K5">
        <v>1386</v>
      </c>
    </row>
    <row r="6" spans="1:12" x14ac:dyDescent="0.25">
      <c r="B6" t="s">
        <v>111</v>
      </c>
      <c r="C6">
        <v>269</v>
      </c>
      <c r="D6">
        <v>675</v>
      </c>
      <c r="E6">
        <v>552</v>
      </c>
      <c r="G6" t="s">
        <v>111</v>
      </c>
      <c r="H6">
        <v>663</v>
      </c>
      <c r="I6">
        <v>961</v>
      </c>
      <c r="J6">
        <v>1180</v>
      </c>
      <c r="K6">
        <v>1089</v>
      </c>
    </row>
    <row r="7" spans="1:12" x14ac:dyDescent="0.25">
      <c r="B7" t="s">
        <v>115</v>
      </c>
      <c r="C7">
        <v>528</v>
      </c>
      <c r="D7">
        <v>759</v>
      </c>
      <c r="E7">
        <v>901</v>
      </c>
      <c r="G7" t="s">
        <v>115</v>
      </c>
      <c r="H7">
        <v>1395</v>
      </c>
      <c r="I7">
        <v>1111</v>
      </c>
      <c r="J7">
        <v>1782</v>
      </c>
      <c r="K7">
        <v>1519</v>
      </c>
    </row>
    <row r="8" spans="1:12" x14ac:dyDescent="0.25">
      <c r="B8" t="s">
        <v>35</v>
      </c>
      <c r="C8">
        <v>221</v>
      </c>
      <c r="D8">
        <v>685</v>
      </c>
      <c r="E8">
        <v>482</v>
      </c>
      <c r="G8" t="s">
        <v>35</v>
      </c>
      <c r="H8">
        <v>538</v>
      </c>
      <c r="I8">
        <v>937</v>
      </c>
      <c r="J8">
        <v>953</v>
      </c>
      <c r="K8">
        <v>1058</v>
      </c>
    </row>
    <row r="9" spans="1:12" x14ac:dyDescent="0.25">
      <c r="B9" t="s">
        <v>36</v>
      </c>
      <c r="C9">
        <v>369</v>
      </c>
      <c r="D9">
        <v>828</v>
      </c>
      <c r="E9">
        <v>670</v>
      </c>
      <c r="G9" t="s">
        <v>36</v>
      </c>
      <c r="H9">
        <v>861</v>
      </c>
      <c r="I9">
        <v>1238</v>
      </c>
      <c r="J9">
        <v>1439</v>
      </c>
      <c r="K9">
        <v>1330</v>
      </c>
    </row>
    <row r="10" spans="1:12" x14ac:dyDescent="0.25">
      <c r="B10" t="s">
        <v>37</v>
      </c>
      <c r="C10">
        <v>181</v>
      </c>
      <c r="D10">
        <v>521</v>
      </c>
      <c r="E10">
        <v>343</v>
      </c>
      <c r="G10" t="s">
        <v>37</v>
      </c>
      <c r="H10">
        <v>508</v>
      </c>
      <c r="I10">
        <v>807</v>
      </c>
      <c r="J10">
        <v>728</v>
      </c>
      <c r="K10">
        <v>691</v>
      </c>
    </row>
    <row r="11" spans="1:12" x14ac:dyDescent="0.25">
      <c r="B11" t="s">
        <v>38</v>
      </c>
      <c r="C11">
        <v>331</v>
      </c>
      <c r="D11">
        <v>804</v>
      </c>
      <c r="E11">
        <v>1015</v>
      </c>
      <c r="G11" t="s">
        <v>38</v>
      </c>
      <c r="H11">
        <v>794</v>
      </c>
      <c r="I11">
        <v>1093</v>
      </c>
      <c r="J11">
        <v>1623</v>
      </c>
      <c r="K11">
        <v>1357</v>
      </c>
    </row>
    <row r="12" spans="1:12" x14ac:dyDescent="0.25">
      <c r="B12" t="s">
        <v>39</v>
      </c>
      <c r="C12">
        <v>267</v>
      </c>
      <c r="D12">
        <v>940</v>
      </c>
      <c r="E12">
        <v>636</v>
      </c>
      <c r="G12" t="s">
        <v>39</v>
      </c>
      <c r="H12">
        <v>541</v>
      </c>
      <c r="I12">
        <v>1352</v>
      </c>
      <c r="J12">
        <v>1108</v>
      </c>
      <c r="K12">
        <v>1239</v>
      </c>
    </row>
    <row r="13" spans="1:12" x14ac:dyDescent="0.25">
      <c r="B13" t="s">
        <v>40</v>
      </c>
      <c r="C13">
        <v>207</v>
      </c>
      <c r="D13">
        <v>787</v>
      </c>
      <c r="E13">
        <v>468</v>
      </c>
      <c r="G13" t="s">
        <v>40</v>
      </c>
      <c r="H13">
        <v>437</v>
      </c>
      <c r="I13">
        <v>1107</v>
      </c>
      <c r="J13">
        <v>900</v>
      </c>
      <c r="K13">
        <v>1024</v>
      </c>
    </row>
    <row r="14" spans="1:12" x14ac:dyDescent="0.25">
      <c r="B14" t="s">
        <v>41</v>
      </c>
      <c r="C14">
        <v>183</v>
      </c>
      <c r="D14">
        <v>683</v>
      </c>
      <c r="E14">
        <v>515</v>
      </c>
      <c r="G14" t="s">
        <v>41</v>
      </c>
      <c r="H14">
        <v>381</v>
      </c>
      <c r="I14">
        <v>933</v>
      </c>
      <c r="J14">
        <v>957</v>
      </c>
      <c r="K14">
        <v>1026</v>
      </c>
    </row>
    <row r="15" spans="1:12" x14ac:dyDescent="0.25">
      <c r="C15">
        <f>SUM(C3:C14)</f>
        <v>3618</v>
      </c>
      <c r="D15">
        <f>SUM(D3:D14)</f>
        <v>8932</v>
      </c>
      <c r="E15">
        <f>SUM(E3:E14)</f>
        <v>7952</v>
      </c>
      <c r="F15" s="214">
        <f>SUM(C15:E15)</f>
        <v>20502</v>
      </c>
      <c r="H15">
        <f>SUM(H3:H14)</f>
        <v>8750</v>
      </c>
      <c r="I15">
        <f t="shared" ref="I15" si="0">SUM(I3:I14)</f>
        <v>12936</v>
      </c>
      <c r="J15">
        <f>SUM(J3:J14)</f>
        <v>15434</v>
      </c>
      <c r="K15">
        <f>SUM(K3:K14)</f>
        <v>14652</v>
      </c>
      <c r="L15" s="214">
        <f>SUM(H15:J15)</f>
        <v>37120</v>
      </c>
    </row>
    <row r="52" spans="4:15" x14ac:dyDescent="0.25">
      <c r="D52" s="6"/>
      <c r="J52" s="6"/>
    </row>
    <row r="53" spans="4:15" x14ac:dyDescent="0.25"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B2:N62"/>
  <sheetViews>
    <sheetView topLeftCell="B1" workbookViewId="0">
      <selection activeCell="I9" sqref="I9"/>
    </sheetView>
  </sheetViews>
  <sheetFormatPr baseColWidth="10" defaultRowHeight="15" x14ac:dyDescent="0.25"/>
  <cols>
    <col min="3" max="3" width="45" customWidth="1"/>
    <col min="9" max="9" width="48.7109375" customWidth="1"/>
    <col min="12" max="12" width="2.85546875" customWidth="1"/>
    <col min="13" max="13" width="38.7109375" customWidth="1"/>
    <col min="14" max="14" width="12.85546875" customWidth="1"/>
    <col min="16" max="16" width="14.5703125" customWidth="1"/>
  </cols>
  <sheetData>
    <row r="2" spans="13:14" x14ac:dyDescent="0.25">
      <c r="M2" s="76" t="s">
        <v>265</v>
      </c>
      <c r="N2" t="s">
        <v>44</v>
      </c>
    </row>
    <row r="3" spans="13:14" x14ac:dyDescent="0.25">
      <c r="M3" t="s">
        <v>45</v>
      </c>
      <c r="N3">
        <v>60</v>
      </c>
    </row>
    <row r="4" spans="13:14" x14ac:dyDescent="0.25">
      <c r="M4" t="s">
        <v>154</v>
      </c>
      <c r="N4">
        <v>0</v>
      </c>
    </row>
    <row r="5" spans="13:14" x14ac:dyDescent="0.25">
      <c r="M5" s="197" t="s">
        <v>155</v>
      </c>
      <c r="N5" s="197">
        <v>375</v>
      </c>
    </row>
    <row r="6" spans="13:14" x14ac:dyDescent="0.25">
      <c r="M6" s="38" t="s">
        <v>156</v>
      </c>
      <c r="N6" s="38">
        <v>14</v>
      </c>
    </row>
    <row r="7" spans="13:14" x14ac:dyDescent="0.25">
      <c r="M7" s="38" t="s">
        <v>46</v>
      </c>
      <c r="N7" s="38">
        <v>86</v>
      </c>
    </row>
    <row r="8" spans="13:14" x14ac:dyDescent="0.25">
      <c r="M8" s="38" t="s">
        <v>47</v>
      </c>
      <c r="N8" s="38">
        <v>0</v>
      </c>
    </row>
    <row r="9" spans="13:14" x14ac:dyDescent="0.25">
      <c r="M9" s="38" t="s">
        <v>193</v>
      </c>
      <c r="N9" s="38">
        <v>169</v>
      </c>
    </row>
    <row r="10" spans="13:14" x14ac:dyDescent="0.25">
      <c r="M10" s="195" t="s">
        <v>48</v>
      </c>
      <c r="N10" s="195">
        <v>137</v>
      </c>
    </row>
    <row r="11" spans="13:14" x14ac:dyDescent="0.25">
      <c r="M11" s="195" t="s">
        <v>49</v>
      </c>
      <c r="N11" s="195">
        <v>258</v>
      </c>
    </row>
    <row r="12" spans="13:14" x14ac:dyDescent="0.25">
      <c r="M12" s="196" t="s">
        <v>50</v>
      </c>
      <c r="N12" s="196">
        <v>531</v>
      </c>
    </row>
    <row r="13" spans="13:14" x14ac:dyDescent="0.25">
      <c r="M13" s="197" t="s">
        <v>51</v>
      </c>
      <c r="N13" s="197">
        <v>1</v>
      </c>
    </row>
    <row r="14" spans="13:14" x14ac:dyDescent="0.25">
      <c r="M14" t="s">
        <v>194</v>
      </c>
      <c r="N14">
        <v>0</v>
      </c>
    </row>
    <row r="15" spans="13:14" x14ac:dyDescent="0.25">
      <c r="M15" t="s">
        <v>221</v>
      </c>
      <c r="N15">
        <v>0</v>
      </c>
    </row>
    <row r="16" spans="13:14" x14ac:dyDescent="0.25">
      <c r="M16" t="s">
        <v>52</v>
      </c>
      <c r="N16">
        <v>0</v>
      </c>
    </row>
    <row r="17" spans="2:14" x14ac:dyDescent="0.25">
      <c r="M17" s="197" t="s">
        <v>195</v>
      </c>
      <c r="N17" s="197">
        <v>3</v>
      </c>
    </row>
    <row r="18" spans="2:14" x14ac:dyDescent="0.25">
      <c r="M18" s="195" t="s">
        <v>53</v>
      </c>
      <c r="N18" s="195">
        <v>349</v>
      </c>
    </row>
    <row r="19" spans="2:14" x14ac:dyDescent="0.25">
      <c r="M19" t="s">
        <v>54</v>
      </c>
      <c r="N19">
        <v>0</v>
      </c>
    </row>
    <row r="20" spans="2:14" x14ac:dyDescent="0.25">
      <c r="M20" s="196" t="s">
        <v>55</v>
      </c>
      <c r="N20" s="196">
        <v>24</v>
      </c>
    </row>
    <row r="21" spans="2:14" x14ac:dyDescent="0.25">
      <c r="M21" s="221" t="s">
        <v>56</v>
      </c>
      <c r="N21" s="221">
        <v>3</v>
      </c>
    </row>
    <row r="22" spans="2:14" ht="15.75" thickBot="1" x14ac:dyDescent="0.3">
      <c r="M22" s="196" t="s">
        <v>57</v>
      </c>
      <c r="N22" s="196">
        <v>59</v>
      </c>
    </row>
    <row r="23" spans="2:14" ht="15.75" thickBot="1" x14ac:dyDescent="0.3">
      <c r="C23" s="246" t="s">
        <v>264</v>
      </c>
      <c r="D23" s="247"/>
      <c r="E23" s="247"/>
      <c r="F23" s="247"/>
      <c r="G23" s="247"/>
      <c r="H23" s="247"/>
      <c r="I23" s="247"/>
      <c r="J23" s="248"/>
      <c r="M23" s="197" t="s">
        <v>58</v>
      </c>
      <c r="N23" s="197">
        <v>199</v>
      </c>
    </row>
    <row r="24" spans="2:14" x14ac:dyDescent="0.25">
      <c r="C24" s="220"/>
      <c r="I24" s="219" t="s">
        <v>190</v>
      </c>
      <c r="J24">
        <v>7712</v>
      </c>
      <c r="M24" s="195" t="s">
        <v>59</v>
      </c>
      <c r="N24" s="195">
        <v>3</v>
      </c>
    </row>
    <row r="25" spans="2:14" x14ac:dyDescent="0.25">
      <c r="B25" s="194"/>
      <c r="C25" s="220"/>
      <c r="I25" s="220"/>
      <c r="M25" s="221" t="s">
        <v>116</v>
      </c>
      <c r="N25" s="221">
        <v>29</v>
      </c>
    </row>
    <row r="26" spans="2:14" ht="18.75" customHeight="1" x14ac:dyDescent="0.25">
      <c r="C26" s="220"/>
      <c r="I26" s="221" t="s">
        <v>213</v>
      </c>
      <c r="J26" s="64">
        <v>4820</v>
      </c>
      <c r="M26" s="196" t="s">
        <v>196</v>
      </c>
      <c r="N26" s="196">
        <v>1</v>
      </c>
    </row>
    <row r="27" spans="2:14" ht="20.25" customHeight="1" x14ac:dyDescent="0.25">
      <c r="B27" s="194"/>
      <c r="C27" s="220"/>
      <c r="I27" s="220"/>
      <c r="M27" s="197" t="s">
        <v>60</v>
      </c>
      <c r="N27" s="197">
        <v>1</v>
      </c>
    </row>
    <row r="28" spans="2:14" ht="23.25" customHeight="1" x14ac:dyDescent="0.25">
      <c r="C28" s="220"/>
      <c r="I28" s="222" t="s">
        <v>189</v>
      </c>
      <c r="J28" s="45">
        <v>774</v>
      </c>
      <c r="M28" s="197" t="s">
        <v>61</v>
      </c>
      <c r="N28" s="197">
        <v>28</v>
      </c>
    </row>
    <row r="29" spans="2:14" x14ac:dyDescent="0.25">
      <c r="B29" s="194"/>
      <c r="C29" s="220"/>
      <c r="I29" s="220"/>
      <c r="M29" s="221" t="s">
        <v>62</v>
      </c>
      <c r="N29" s="221">
        <v>1326</v>
      </c>
    </row>
    <row r="30" spans="2:14" x14ac:dyDescent="0.25">
      <c r="C30" s="220"/>
      <c r="I30" s="223" t="s">
        <v>188</v>
      </c>
      <c r="J30" s="45">
        <v>269</v>
      </c>
      <c r="M30" t="s">
        <v>222</v>
      </c>
      <c r="N30">
        <v>0</v>
      </c>
    </row>
    <row r="31" spans="2:14" x14ac:dyDescent="0.25">
      <c r="C31" s="220"/>
      <c r="I31" s="220"/>
      <c r="M31" t="s">
        <v>223</v>
      </c>
      <c r="N31">
        <v>0</v>
      </c>
    </row>
    <row r="32" spans="2:14" x14ac:dyDescent="0.25">
      <c r="C32" s="220"/>
      <c r="I32" s="224" t="s">
        <v>191</v>
      </c>
      <c r="J32" s="64">
        <v>1077</v>
      </c>
      <c r="M32" s="221" t="s">
        <v>63</v>
      </c>
      <c r="N32" s="221">
        <v>17</v>
      </c>
    </row>
    <row r="33" spans="10:14" x14ac:dyDescent="0.25">
      <c r="M33" s="221" t="s">
        <v>197</v>
      </c>
      <c r="N33" s="221">
        <v>483</v>
      </c>
    </row>
    <row r="34" spans="10:14" x14ac:dyDescent="0.25">
      <c r="J34">
        <f>SUM(J24:J32)</f>
        <v>14652</v>
      </c>
      <c r="M34" s="221" t="s">
        <v>198</v>
      </c>
      <c r="N34" s="221">
        <v>1902</v>
      </c>
    </row>
    <row r="35" spans="10:14" x14ac:dyDescent="0.25">
      <c r="M35" s="195" t="s">
        <v>64</v>
      </c>
      <c r="N35" s="195">
        <v>17</v>
      </c>
    </row>
    <row r="36" spans="10:14" x14ac:dyDescent="0.25">
      <c r="M36" s="221" t="s">
        <v>157</v>
      </c>
      <c r="N36" s="221">
        <v>200</v>
      </c>
    </row>
    <row r="37" spans="10:14" x14ac:dyDescent="0.25">
      <c r="M37" s="197" t="s">
        <v>199</v>
      </c>
      <c r="N37" s="197">
        <v>785</v>
      </c>
    </row>
    <row r="38" spans="10:14" x14ac:dyDescent="0.25">
      <c r="M38" s="197" t="s">
        <v>200</v>
      </c>
      <c r="N38" s="197">
        <v>245</v>
      </c>
    </row>
    <row r="39" spans="10:14" x14ac:dyDescent="0.25">
      <c r="M39" s="197" t="s">
        <v>65</v>
      </c>
      <c r="N39" s="197">
        <v>4973</v>
      </c>
    </row>
    <row r="40" spans="10:14" x14ac:dyDescent="0.25">
      <c r="M40" s="197" t="s">
        <v>66</v>
      </c>
      <c r="N40" s="197">
        <v>0</v>
      </c>
    </row>
    <row r="41" spans="10:14" x14ac:dyDescent="0.25">
      <c r="M41" s="196" t="s">
        <v>67</v>
      </c>
      <c r="N41" s="196">
        <v>477</v>
      </c>
    </row>
    <row r="42" spans="10:14" x14ac:dyDescent="0.25">
      <c r="M42" s="197" t="s">
        <v>201</v>
      </c>
      <c r="N42" s="197">
        <v>385</v>
      </c>
    </row>
    <row r="43" spans="10:14" x14ac:dyDescent="0.25">
      <c r="M43" s="197" t="s">
        <v>202</v>
      </c>
      <c r="N43" s="197">
        <v>42</v>
      </c>
    </row>
    <row r="44" spans="10:14" x14ac:dyDescent="0.25">
      <c r="M44" s="197" t="s">
        <v>203</v>
      </c>
      <c r="N44" s="197">
        <v>145</v>
      </c>
    </row>
    <row r="45" spans="10:14" x14ac:dyDescent="0.25">
      <c r="M45" s="221" t="s">
        <v>68</v>
      </c>
      <c r="N45" s="221">
        <v>242</v>
      </c>
    </row>
    <row r="46" spans="10:14" x14ac:dyDescent="0.25">
      <c r="M46" s="221" t="s">
        <v>69</v>
      </c>
      <c r="N46" s="221">
        <v>9</v>
      </c>
    </row>
    <row r="47" spans="10:14" x14ac:dyDescent="0.25">
      <c r="M47" s="197" t="s">
        <v>204</v>
      </c>
      <c r="N47" s="197">
        <v>107</v>
      </c>
    </row>
    <row r="48" spans="10:14" x14ac:dyDescent="0.25">
      <c r="M48" s="221" t="s">
        <v>85</v>
      </c>
      <c r="N48" s="221">
        <v>15</v>
      </c>
    </row>
    <row r="49" spans="13:14" x14ac:dyDescent="0.25">
      <c r="M49" s="197" t="s">
        <v>261</v>
      </c>
      <c r="N49" s="197">
        <v>184</v>
      </c>
    </row>
    <row r="50" spans="13:14" x14ac:dyDescent="0.25">
      <c r="M50" s="221" t="s">
        <v>70</v>
      </c>
      <c r="N50" s="221">
        <v>9</v>
      </c>
    </row>
    <row r="51" spans="13:14" x14ac:dyDescent="0.25">
      <c r="M51" s="221" t="s">
        <v>71</v>
      </c>
      <c r="N51" s="221">
        <v>8</v>
      </c>
    </row>
    <row r="52" spans="13:14" x14ac:dyDescent="0.25">
      <c r="M52" s="195" t="s">
        <v>72</v>
      </c>
      <c r="N52" s="195">
        <v>4</v>
      </c>
    </row>
    <row r="53" spans="13:14" x14ac:dyDescent="0.25">
      <c r="M53" s="221" t="s">
        <v>73</v>
      </c>
      <c r="N53" s="221">
        <v>349</v>
      </c>
    </row>
    <row r="54" spans="13:14" x14ac:dyDescent="0.25">
      <c r="M54" s="221" t="s">
        <v>224</v>
      </c>
      <c r="N54" s="221">
        <v>0</v>
      </c>
    </row>
    <row r="55" spans="13:14" x14ac:dyDescent="0.25">
      <c r="M55" s="221" t="s">
        <v>205</v>
      </c>
      <c r="N55" s="221">
        <v>10</v>
      </c>
    </row>
    <row r="56" spans="13:14" x14ac:dyDescent="0.25">
      <c r="M56" s="197" t="s">
        <v>262</v>
      </c>
      <c r="N56" s="197">
        <v>32</v>
      </c>
    </row>
    <row r="57" spans="13:14" x14ac:dyDescent="0.25">
      <c r="M57" s="195" t="s">
        <v>225</v>
      </c>
      <c r="N57" s="195">
        <v>6</v>
      </c>
    </row>
    <row r="58" spans="13:14" x14ac:dyDescent="0.25">
      <c r="M58" s="221" t="s">
        <v>263</v>
      </c>
      <c r="N58" s="221">
        <v>2</v>
      </c>
    </row>
    <row r="59" spans="13:14" x14ac:dyDescent="0.25">
      <c r="M59" s="221" t="s">
        <v>206</v>
      </c>
      <c r="N59" s="221">
        <v>70</v>
      </c>
    </row>
    <row r="60" spans="13:14" x14ac:dyDescent="0.25">
      <c r="M60" s="221" t="s">
        <v>74</v>
      </c>
      <c r="N60" s="221">
        <v>146</v>
      </c>
    </row>
    <row r="61" spans="13:14" x14ac:dyDescent="0.25">
      <c r="M61" s="197" t="s">
        <v>158</v>
      </c>
      <c r="N61" s="197">
        <v>207</v>
      </c>
    </row>
    <row r="62" spans="13:14" x14ac:dyDescent="0.25">
      <c r="M62" t="s">
        <v>226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2:X24"/>
  <sheetViews>
    <sheetView topLeftCell="B1" zoomScaleNormal="100" workbookViewId="0">
      <selection activeCell="U43" sqref="U43"/>
    </sheetView>
  </sheetViews>
  <sheetFormatPr baseColWidth="10" defaultRowHeight="15" x14ac:dyDescent="0.25"/>
  <cols>
    <col min="7" max="7" width="9.5703125" customWidth="1"/>
    <col min="8" max="8" width="9.7109375" customWidth="1"/>
    <col min="9" max="9" width="9.5703125" customWidth="1"/>
    <col min="10" max="10" width="9.85546875" customWidth="1"/>
  </cols>
  <sheetData>
    <row r="2" spans="1:24" ht="15.75" thickBot="1" x14ac:dyDescent="0.3"/>
    <row r="3" spans="1:24" ht="30" customHeight="1" thickBot="1" x14ac:dyDescent="0.4">
      <c r="A3" s="339" t="s">
        <v>258</v>
      </c>
      <c r="B3" s="340"/>
      <c r="C3" s="340"/>
      <c r="D3" s="341"/>
      <c r="E3" s="118"/>
      <c r="F3" s="119" t="s">
        <v>98</v>
      </c>
      <c r="G3" s="33" t="s">
        <v>99</v>
      </c>
      <c r="H3" s="33" t="s">
        <v>100</v>
      </c>
      <c r="I3" s="33" t="s">
        <v>101</v>
      </c>
      <c r="J3" s="33" t="s">
        <v>102</v>
      </c>
      <c r="K3" s="33" t="s">
        <v>103</v>
      </c>
      <c r="L3" s="33" t="s">
        <v>104</v>
      </c>
      <c r="M3" s="33" t="s">
        <v>105</v>
      </c>
      <c r="N3" s="33" t="s">
        <v>166</v>
      </c>
      <c r="O3" s="33" t="s">
        <v>106</v>
      </c>
      <c r="P3" s="33" t="s">
        <v>107</v>
      </c>
      <c r="Q3" s="33" t="s">
        <v>108</v>
      </c>
      <c r="R3" s="33" t="s">
        <v>259</v>
      </c>
      <c r="S3" s="267"/>
    </row>
    <row r="4" spans="1:24" ht="15.75" thickBot="1" x14ac:dyDescent="0.3">
      <c r="E4" t="s">
        <v>220</v>
      </c>
      <c r="F4" s="228">
        <v>21</v>
      </c>
      <c r="G4">
        <v>20</v>
      </c>
      <c r="H4">
        <v>21</v>
      </c>
      <c r="I4">
        <v>20</v>
      </c>
      <c r="J4">
        <v>21</v>
      </c>
      <c r="K4">
        <v>18</v>
      </c>
      <c r="L4">
        <v>23</v>
      </c>
      <c r="M4">
        <v>20</v>
      </c>
      <c r="N4">
        <v>21</v>
      </c>
      <c r="O4">
        <v>23</v>
      </c>
      <c r="P4">
        <v>20</v>
      </c>
      <c r="Q4">
        <v>20</v>
      </c>
      <c r="R4" s="268">
        <f>SUM(F4:Q4)</f>
        <v>248</v>
      </c>
    </row>
    <row r="5" spans="1:24" ht="15.75" thickBot="1" x14ac:dyDescent="0.3">
      <c r="A5" s="342" t="s">
        <v>42</v>
      </c>
      <c r="B5" s="343"/>
      <c r="C5" s="343"/>
      <c r="D5" s="343"/>
      <c r="E5" s="269"/>
      <c r="F5" s="128">
        <v>1419</v>
      </c>
      <c r="G5" s="128">
        <v>1038</v>
      </c>
      <c r="H5" s="128">
        <v>1108</v>
      </c>
      <c r="I5" s="128">
        <v>880</v>
      </c>
      <c r="J5" s="128">
        <v>1202</v>
      </c>
      <c r="K5" s="128">
        <v>855</v>
      </c>
      <c r="L5" s="128">
        <v>1040</v>
      </c>
      <c r="M5" s="128">
        <v>623</v>
      </c>
      <c r="N5" s="128">
        <v>1208</v>
      </c>
      <c r="O5" s="128">
        <v>1053</v>
      </c>
      <c r="P5" s="128">
        <v>892</v>
      </c>
      <c r="Q5" s="128">
        <v>898</v>
      </c>
      <c r="R5" s="241">
        <f>SUM(F5:Q5)</f>
        <v>12216</v>
      </c>
    </row>
    <row r="6" spans="1:24" ht="15.75" x14ac:dyDescent="0.25">
      <c r="C6" s="338"/>
      <c r="D6" s="338"/>
      <c r="E6" s="338"/>
      <c r="F6" s="338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6"/>
    </row>
    <row r="10" spans="1:24" ht="15.75" thickBot="1" x14ac:dyDescent="0.3"/>
    <row r="11" spans="1:24" ht="15.75" thickBot="1" x14ac:dyDescent="0.3">
      <c r="Q11" s="16"/>
      <c r="R11" s="125"/>
      <c r="S11" s="78">
        <v>2020</v>
      </c>
      <c r="T11" s="78">
        <v>2021</v>
      </c>
      <c r="U11" s="78">
        <v>2022</v>
      </c>
      <c r="V11" s="227">
        <v>2023</v>
      </c>
      <c r="W11" s="78">
        <v>2024</v>
      </c>
      <c r="X11" s="198">
        <v>2025</v>
      </c>
    </row>
    <row r="12" spans="1:24" x14ac:dyDescent="0.25">
      <c r="Q12" s="16"/>
      <c r="R12" s="127" t="s">
        <v>109</v>
      </c>
      <c r="S12" s="105"/>
      <c r="T12" s="105">
        <v>1325</v>
      </c>
      <c r="U12" s="127">
        <v>1429</v>
      </c>
      <c r="V12" s="120">
        <v>2115</v>
      </c>
      <c r="W12" s="127">
        <v>1189</v>
      </c>
      <c r="X12" s="106">
        <v>1419</v>
      </c>
    </row>
    <row r="13" spans="1:24" x14ac:dyDescent="0.25">
      <c r="Q13" s="16"/>
      <c r="R13" s="71" t="s">
        <v>114</v>
      </c>
      <c r="S13" s="104"/>
      <c r="T13" s="104">
        <v>1423</v>
      </c>
      <c r="U13" s="71">
        <v>1377</v>
      </c>
      <c r="V13" s="71">
        <v>1558</v>
      </c>
      <c r="W13" s="71">
        <v>1158</v>
      </c>
      <c r="X13" s="104">
        <v>1038</v>
      </c>
    </row>
    <row r="14" spans="1:24" x14ac:dyDescent="0.25">
      <c r="Q14" s="16" t="s">
        <v>135</v>
      </c>
      <c r="R14" s="71" t="s">
        <v>110</v>
      </c>
      <c r="S14" s="104">
        <v>339</v>
      </c>
      <c r="T14" s="104">
        <v>1999</v>
      </c>
      <c r="U14" s="71">
        <v>1648</v>
      </c>
      <c r="V14" s="71">
        <v>1676</v>
      </c>
      <c r="W14" s="71">
        <v>1058</v>
      </c>
      <c r="X14" s="104">
        <v>1108</v>
      </c>
    </row>
    <row r="15" spans="1:24" x14ac:dyDescent="0.25">
      <c r="Q15" s="16"/>
      <c r="R15" s="71" t="s">
        <v>111</v>
      </c>
      <c r="S15" s="104">
        <v>516</v>
      </c>
      <c r="T15" s="104">
        <v>1428</v>
      </c>
      <c r="U15" s="71">
        <v>1465</v>
      </c>
      <c r="V15" s="71">
        <v>1235</v>
      </c>
      <c r="W15" s="71">
        <v>1243</v>
      </c>
      <c r="X15" s="104">
        <v>880</v>
      </c>
    </row>
    <row r="16" spans="1:24" x14ac:dyDescent="0.25">
      <c r="Q16" s="16"/>
      <c r="R16" s="71" t="s">
        <v>115</v>
      </c>
      <c r="S16" s="104">
        <v>1809</v>
      </c>
      <c r="T16" s="104">
        <v>1496</v>
      </c>
      <c r="U16" s="71">
        <v>1926</v>
      </c>
      <c r="V16" s="71">
        <v>1646</v>
      </c>
      <c r="W16" s="71">
        <v>1341</v>
      </c>
      <c r="X16" s="104">
        <v>1202</v>
      </c>
    </row>
    <row r="17" spans="17:24" x14ac:dyDescent="0.25">
      <c r="Q17" s="16"/>
      <c r="R17" s="71" t="s">
        <v>35</v>
      </c>
      <c r="S17" s="104">
        <v>2025</v>
      </c>
      <c r="T17" s="104">
        <v>1824</v>
      </c>
      <c r="U17" s="71">
        <v>1583</v>
      </c>
      <c r="V17" s="71">
        <v>1314</v>
      </c>
      <c r="W17" s="71">
        <v>1381</v>
      </c>
      <c r="X17" s="104">
        <v>855</v>
      </c>
    </row>
    <row r="18" spans="17:24" x14ac:dyDescent="0.25">
      <c r="Q18" s="16"/>
      <c r="R18" s="71" t="s">
        <v>36</v>
      </c>
      <c r="S18" s="104">
        <v>854</v>
      </c>
      <c r="T18" s="104">
        <v>1104</v>
      </c>
      <c r="U18" s="71">
        <v>1526</v>
      </c>
      <c r="V18" s="71">
        <v>1214</v>
      </c>
      <c r="W18" s="71">
        <v>1190</v>
      </c>
      <c r="X18" s="104">
        <v>1040</v>
      </c>
    </row>
    <row r="19" spans="17:24" x14ac:dyDescent="0.25">
      <c r="Q19" s="16"/>
      <c r="R19" s="71" t="s">
        <v>37</v>
      </c>
      <c r="S19" s="104">
        <v>1082</v>
      </c>
      <c r="T19" s="104">
        <v>860</v>
      </c>
      <c r="U19" s="71">
        <v>1176</v>
      </c>
      <c r="V19" s="71">
        <v>763</v>
      </c>
      <c r="W19" s="71">
        <v>648</v>
      </c>
      <c r="X19" s="104">
        <v>623</v>
      </c>
    </row>
    <row r="20" spans="17:24" x14ac:dyDescent="0.25">
      <c r="Q20" s="16"/>
      <c r="R20" s="71" t="s">
        <v>38</v>
      </c>
      <c r="S20" s="104">
        <v>1289</v>
      </c>
      <c r="T20" s="104">
        <v>1633</v>
      </c>
      <c r="U20" s="71">
        <v>2111</v>
      </c>
      <c r="V20" s="71">
        <v>1458</v>
      </c>
      <c r="W20" s="71">
        <v>1199</v>
      </c>
      <c r="X20" s="104">
        <v>1208</v>
      </c>
    </row>
    <row r="21" spans="17:24" x14ac:dyDescent="0.25">
      <c r="Q21" s="16"/>
      <c r="R21" s="71" t="s">
        <v>39</v>
      </c>
      <c r="S21" s="104">
        <v>1216</v>
      </c>
      <c r="T21" s="104">
        <v>1611</v>
      </c>
      <c r="U21" s="71">
        <v>1661</v>
      </c>
      <c r="V21" s="71">
        <v>1370</v>
      </c>
      <c r="W21" s="71">
        <v>1265</v>
      </c>
      <c r="X21" s="104">
        <v>1053</v>
      </c>
    </row>
    <row r="22" spans="17:24" x14ac:dyDescent="0.25">
      <c r="Q22" s="16"/>
      <c r="R22" s="71" t="s">
        <v>40</v>
      </c>
      <c r="S22" s="104">
        <v>1025</v>
      </c>
      <c r="T22" s="104">
        <v>1594</v>
      </c>
      <c r="U22" s="71">
        <v>1746</v>
      </c>
      <c r="V22" s="71">
        <v>1089</v>
      </c>
      <c r="W22" s="71">
        <v>1220</v>
      </c>
      <c r="X22" s="104">
        <v>892</v>
      </c>
    </row>
    <row r="23" spans="17:24" ht="15.75" thickBot="1" x14ac:dyDescent="0.3">
      <c r="Q23" s="16"/>
      <c r="R23" s="72" t="s">
        <v>41</v>
      </c>
      <c r="S23" s="117">
        <v>1127</v>
      </c>
      <c r="T23" s="117">
        <v>1230</v>
      </c>
      <c r="U23" s="72">
        <v>1316</v>
      </c>
      <c r="V23" s="71">
        <v>702</v>
      </c>
      <c r="W23" s="72">
        <v>793</v>
      </c>
      <c r="X23" s="117">
        <v>898</v>
      </c>
    </row>
    <row r="24" spans="17:24" x14ac:dyDescent="0.25">
      <c r="S24">
        <f>SUM(S14:S23)</f>
        <v>11282</v>
      </c>
      <c r="T24">
        <f>SUM(T12:T23)</f>
        <v>17527</v>
      </c>
      <c r="U24">
        <f>SUM(U12:U23)</f>
        <v>18964</v>
      </c>
      <c r="V24">
        <f>SUM(V12:V23)</f>
        <v>16140</v>
      </c>
      <c r="W24">
        <f>SUM(W12:W23)</f>
        <v>13685</v>
      </c>
      <c r="X24">
        <f>SUM(X12:X23)</f>
        <v>12216</v>
      </c>
    </row>
  </sheetData>
  <mergeCells count="3">
    <mergeCell ref="C6:F6"/>
    <mergeCell ref="A3:D3"/>
    <mergeCell ref="A5:D5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B1:S23"/>
  <sheetViews>
    <sheetView workbookViewId="0">
      <selection activeCell="K37" sqref="K37"/>
    </sheetView>
  </sheetViews>
  <sheetFormatPr baseColWidth="10" defaultRowHeight="15" x14ac:dyDescent="0.25"/>
  <cols>
    <col min="2" max="2" width="38.28515625" customWidth="1"/>
    <col min="6" max="18" width="11.42578125" customWidth="1"/>
  </cols>
  <sheetData>
    <row r="1" spans="2:19" ht="15.75" thickBot="1" x14ac:dyDescent="0.3"/>
    <row r="2" spans="2:19" ht="21.75" thickBot="1" x14ac:dyDescent="0.4">
      <c r="B2" s="339" t="s">
        <v>258</v>
      </c>
      <c r="C2" s="340"/>
      <c r="D2" s="340"/>
      <c r="E2" s="341"/>
      <c r="F2" s="118"/>
      <c r="G2" s="119" t="s">
        <v>98</v>
      </c>
      <c r="H2" s="33" t="s">
        <v>99</v>
      </c>
      <c r="I2" s="33" t="s">
        <v>100</v>
      </c>
      <c r="J2" s="33" t="s">
        <v>101</v>
      </c>
      <c r="K2" s="33" t="s">
        <v>102</v>
      </c>
      <c r="L2" s="33" t="s">
        <v>103</v>
      </c>
      <c r="M2" s="33" t="s">
        <v>104</v>
      </c>
      <c r="N2" s="33" t="s">
        <v>105</v>
      </c>
      <c r="O2" s="33" t="s">
        <v>166</v>
      </c>
      <c r="P2" s="33" t="s">
        <v>106</v>
      </c>
      <c r="Q2" s="33" t="s">
        <v>107</v>
      </c>
      <c r="R2" s="33" t="s">
        <v>108</v>
      </c>
      <c r="S2" s="33" t="s">
        <v>259</v>
      </c>
    </row>
    <row r="3" spans="2:19" ht="15.75" thickBot="1" x14ac:dyDescent="0.3">
      <c r="F3" t="s">
        <v>220</v>
      </c>
      <c r="G3" s="228">
        <v>21</v>
      </c>
      <c r="H3">
        <v>20</v>
      </c>
      <c r="I3">
        <v>21</v>
      </c>
      <c r="J3">
        <v>20</v>
      </c>
      <c r="K3">
        <v>21</v>
      </c>
      <c r="L3">
        <v>18</v>
      </c>
      <c r="M3">
        <v>23</v>
      </c>
      <c r="N3">
        <v>20</v>
      </c>
      <c r="O3">
        <v>21</v>
      </c>
      <c r="P3">
        <v>23</v>
      </c>
      <c r="Q3">
        <v>20</v>
      </c>
      <c r="R3">
        <v>20</v>
      </c>
      <c r="S3" s="240">
        <f t="shared" ref="S3:S8" si="0">SUM(G3:R3)</f>
        <v>248</v>
      </c>
    </row>
    <row r="4" spans="2:19" ht="15.75" thickBot="1" x14ac:dyDescent="0.3">
      <c r="B4" s="344" t="s">
        <v>144</v>
      </c>
      <c r="C4" s="345"/>
      <c r="D4" s="345"/>
      <c r="E4" s="345"/>
      <c r="F4" s="120" t="s">
        <v>167</v>
      </c>
      <c r="G4" s="122">
        <v>1645</v>
      </c>
      <c r="H4" s="122">
        <v>1166</v>
      </c>
      <c r="I4" s="122">
        <v>1251</v>
      </c>
      <c r="J4" s="122">
        <v>1038</v>
      </c>
      <c r="K4" s="122">
        <v>1544</v>
      </c>
      <c r="L4" s="122">
        <v>968</v>
      </c>
      <c r="M4" s="122">
        <v>1277</v>
      </c>
      <c r="N4" s="242">
        <v>789</v>
      </c>
      <c r="O4" s="122">
        <v>1767</v>
      </c>
      <c r="P4" s="122">
        <v>1213</v>
      </c>
      <c r="Q4" s="122">
        <v>1065</v>
      </c>
      <c r="R4" s="122">
        <v>1024</v>
      </c>
      <c r="S4" s="121">
        <f t="shared" si="0"/>
        <v>14747</v>
      </c>
    </row>
    <row r="5" spans="2:19" ht="15.75" thickBot="1" x14ac:dyDescent="0.3">
      <c r="B5" s="344" t="s">
        <v>145</v>
      </c>
      <c r="C5" s="345"/>
      <c r="D5" s="345"/>
      <c r="E5" s="345"/>
      <c r="F5" s="120" t="s">
        <v>167</v>
      </c>
      <c r="G5" s="122">
        <v>1090</v>
      </c>
      <c r="H5" s="122">
        <v>849</v>
      </c>
      <c r="I5" s="122">
        <v>934</v>
      </c>
      <c r="J5" s="122">
        <v>708</v>
      </c>
      <c r="K5" s="122">
        <v>829</v>
      </c>
      <c r="L5" s="122">
        <v>684</v>
      </c>
      <c r="M5" s="122">
        <v>778</v>
      </c>
      <c r="N5" s="122">
        <v>428</v>
      </c>
      <c r="O5" s="122">
        <v>761</v>
      </c>
      <c r="P5" s="122">
        <v>855</v>
      </c>
      <c r="Q5" s="122">
        <v>686</v>
      </c>
      <c r="R5" s="122">
        <v>722</v>
      </c>
      <c r="S5" s="121">
        <f t="shared" si="0"/>
        <v>9324</v>
      </c>
    </row>
    <row r="6" spans="2:19" ht="15.75" thickBot="1" x14ac:dyDescent="0.3">
      <c r="B6" s="344" t="s">
        <v>146</v>
      </c>
      <c r="C6" s="345"/>
      <c r="D6" s="345"/>
      <c r="E6" s="345"/>
      <c r="F6" s="120" t="s">
        <v>167</v>
      </c>
      <c r="G6" s="122">
        <v>329</v>
      </c>
      <c r="H6" s="122">
        <v>189</v>
      </c>
      <c r="I6" s="122">
        <v>174</v>
      </c>
      <c r="J6" s="122">
        <v>172</v>
      </c>
      <c r="K6" s="122">
        <v>373</v>
      </c>
      <c r="L6" s="122">
        <v>171</v>
      </c>
      <c r="M6" s="122">
        <v>262</v>
      </c>
      <c r="N6" s="122">
        <v>195</v>
      </c>
      <c r="O6" s="122">
        <v>447</v>
      </c>
      <c r="P6" s="122">
        <v>198</v>
      </c>
      <c r="Q6" s="122">
        <v>206</v>
      </c>
      <c r="R6" s="122">
        <v>176</v>
      </c>
      <c r="S6" s="229">
        <f t="shared" si="0"/>
        <v>2892</v>
      </c>
    </row>
    <row r="7" spans="2:19" ht="15.75" thickBot="1" x14ac:dyDescent="0.3">
      <c r="B7" s="344" t="s">
        <v>147</v>
      </c>
      <c r="C7" s="345"/>
      <c r="D7" s="345"/>
      <c r="E7" s="345"/>
      <c r="F7" s="120" t="s">
        <v>167</v>
      </c>
      <c r="G7" s="122">
        <v>32</v>
      </c>
      <c r="H7" s="122">
        <v>23</v>
      </c>
      <c r="I7" s="122">
        <v>15</v>
      </c>
      <c r="J7" s="122">
        <v>22</v>
      </c>
      <c r="K7" s="122">
        <v>81</v>
      </c>
      <c r="L7" s="122">
        <v>3</v>
      </c>
      <c r="M7" s="122">
        <v>27</v>
      </c>
      <c r="N7" s="122">
        <v>37</v>
      </c>
      <c r="O7" s="122">
        <v>211</v>
      </c>
      <c r="P7" s="122">
        <v>16</v>
      </c>
      <c r="Q7" s="122">
        <v>13</v>
      </c>
      <c r="R7" s="122">
        <v>14</v>
      </c>
      <c r="S7" s="229">
        <f t="shared" si="0"/>
        <v>494</v>
      </c>
    </row>
    <row r="8" spans="2:19" ht="15.75" thickBot="1" x14ac:dyDescent="0.3">
      <c r="B8" s="342" t="s">
        <v>42</v>
      </c>
      <c r="C8" s="343"/>
      <c r="D8" s="343"/>
      <c r="E8" s="343"/>
      <c r="F8" s="123" t="s">
        <v>167</v>
      </c>
      <c r="G8" s="122">
        <v>1419</v>
      </c>
      <c r="H8" s="122">
        <v>1038</v>
      </c>
      <c r="I8" s="122">
        <v>1108</v>
      </c>
      <c r="J8" s="122">
        <v>880</v>
      </c>
      <c r="K8" s="122">
        <v>1202</v>
      </c>
      <c r="L8" s="122">
        <v>855</v>
      </c>
      <c r="M8" s="122">
        <v>1040</v>
      </c>
      <c r="N8" s="122">
        <v>623</v>
      </c>
      <c r="O8" s="122">
        <v>1208</v>
      </c>
      <c r="P8" s="122">
        <v>1053</v>
      </c>
      <c r="Q8" s="122">
        <v>892</v>
      </c>
      <c r="R8" s="122">
        <v>898</v>
      </c>
      <c r="S8" s="229">
        <f t="shared" si="0"/>
        <v>12216</v>
      </c>
    </row>
    <row r="9" spans="2:19" ht="15.75" thickBot="1" x14ac:dyDescent="0.3">
      <c r="B9" s="342" t="s">
        <v>148</v>
      </c>
      <c r="C9" s="343"/>
      <c r="D9" s="343"/>
      <c r="E9" s="343"/>
      <c r="F9" s="120" t="s">
        <v>168</v>
      </c>
      <c r="G9" s="124">
        <v>2.34468339307049E-3</v>
      </c>
      <c r="H9" s="124">
        <v>1.9642857142857144E-3</v>
      </c>
      <c r="I9" s="124">
        <v>1.9716995221027477E-3</v>
      </c>
      <c r="J9" s="124">
        <v>2.3217592592592595E-3</v>
      </c>
      <c r="K9" s="124">
        <v>3.1970579450418166E-3</v>
      </c>
      <c r="L9" s="124">
        <v>1.6161265432098767E-3</v>
      </c>
      <c r="M9" s="124">
        <v>3.010005973715652E-3</v>
      </c>
      <c r="N9" s="124">
        <v>2.5787783751493433E-3</v>
      </c>
      <c r="O9" s="124">
        <v>3.3414351851851851E-3</v>
      </c>
      <c r="P9" s="124">
        <v>2.7225209080047785E-3</v>
      </c>
      <c r="Q9" s="124">
        <v>2.2461419753086421E-3</v>
      </c>
      <c r="R9" s="124">
        <v>2.433915770609319E-3</v>
      </c>
      <c r="S9" s="263">
        <f>AVERAGE(F9:R9)</f>
        <v>2.4790342137452357E-3</v>
      </c>
    </row>
    <row r="10" spans="2:19" ht="15.75" thickBot="1" x14ac:dyDescent="0.3">
      <c r="B10" s="346" t="s">
        <v>149</v>
      </c>
      <c r="C10" s="347"/>
      <c r="D10" s="347"/>
      <c r="E10" s="347"/>
      <c r="F10" s="125" t="s">
        <v>169</v>
      </c>
      <c r="G10" s="124">
        <v>2.700197103043638E-3</v>
      </c>
      <c r="H10" s="124">
        <v>2.3571802935010481E-3</v>
      </c>
      <c r="I10" s="124">
        <v>2.4900223499361432E-3</v>
      </c>
      <c r="J10" s="124">
        <v>2.1517255892255891E-3</v>
      </c>
      <c r="K10" s="124">
        <v>2.9385521885521887E-3</v>
      </c>
      <c r="L10" s="124">
        <v>2.4325256107171002E-3</v>
      </c>
      <c r="M10" s="124">
        <v>2.5869619619619619E-3</v>
      </c>
      <c r="N10" s="124">
        <v>3.1807659932659928E-3</v>
      </c>
      <c r="O10" s="124">
        <v>2.236619241192412E-3</v>
      </c>
      <c r="P10" s="124">
        <v>2.4229410331384014E-3</v>
      </c>
      <c r="Q10" s="124">
        <v>2.3498677248677247E-3</v>
      </c>
      <c r="R10" s="124">
        <v>2.6116796621182582E-3</v>
      </c>
      <c r="S10" s="263">
        <f>AVERAGE(F10:R10)</f>
        <v>2.5382532292933715E-3</v>
      </c>
    </row>
    <row r="11" spans="2:19" ht="15.75" thickBot="1" x14ac:dyDescent="0.3">
      <c r="B11" s="344" t="s">
        <v>150</v>
      </c>
      <c r="C11" s="345"/>
      <c r="D11" s="345"/>
      <c r="E11" s="345"/>
      <c r="F11" s="120" t="s">
        <v>169</v>
      </c>
      <c r="G11" s="126">
        <v>0.95744680851063835</v>
      </c>
      <c r="H11" s="126">
        <v>0.97959183673469385</v>
      </c>
      <c r="I11" s="126">
        <v>0.96226415094339623</v>
      </c>
      <c r="J11" s="126">
        <v>0.91891891891891897</v>
      </c>
      <c r="K11" s="126">
        <v>0.8867924528301887</v>
      </c>
      <c r="L11" s="126">
        <v>0.95121951219512191</v>
      </c>
      <c r="M11" s="126">
        <v>0.90625</v>
      </c>
      <c r="N11" s="126">
        <v>0.8125</v>
      </c>
      <c r="O11" s="126">
        <v>0.91304347826086951</v>
      </c>
      <c r="P11" s="126">
        <v>0.92</v>
      </c>
      <c r="Q11" s="126">
        <v>0.93548387096774188</v>
      </c>
      <c r="R11" s="126">
        <v>0.94444444444444442</v>
      </c>
      <c r="S11" s="264">
        <v>0.92</v>
      </c>
    </row>
    <row r="12" spans="2:19" ht="15.75" thickBot="1" x14ac:dyDescent="0.3">
      <c r="B12" s="344" t="s">
        <v>151</v>
      </c>
      <c r="C12" s="345"/>
      <c r="D12" s="345"/>
      <c r="E12" s="345"/>
      <c r="F12" s="125" t="s">
        <v>169</v>
      </c>
      <c r="G12" s="126">
        <v>0.93877551020408168</v>
      </c>
      <c r="H12" s="126">
        <v>0.97058823529411764</v>
      </c>
      <c r="I12" s="126">
        <v>0.93333333333333335</v>
      </c>
      <c r="J12" s="126">
        <v>0.98039215686274506</v>
      </c>
      <c r="K12" s="126">
        <v>0.9</v>
      </c>
      <c r="L12" s="126">
        <v>0.93333333333333335</v>
      </c>
      <c r="M12" s="126">
        <v>0.8867924528301887</v>
      </c>
      <c r="N12" s="126">
        <v>0.91836734693877553</v>
      </c>
      <c r="O12" s="126">
        <v>0.95744680851063835</v>
      </c>
      <c r="P12" s="126">
        <v>0.98275862068965514</v>
      </c>
      <c r="Q12" s="126">
        <v>0.88732394366197187</v>
      </c>
      <c r="R12" s="126">
        <v>0.95081967213114749</v>
      </c>
      <c r="S12" s="264">
        <f>AVERAGE(F12:R12)</f>
        <v>0.93666095114916581</v>
      </c>
    </row>
    <row r="13" spans="2:19" ht="15.75" thickBot="1" x14ac:dyDescent="0.3"/>
    <row r="14" spans="2:19" ht="15.75" thickBot="1" x14ac:dyDescent="0.3">
      <c r="C14" s="191" t="s">
        <v>260</v>
      </c>
    </row>
    <row r="15" spans="2:19" x14ac:dyDescent="0.25">
      <c r="B15" s="230" t="s">
        <v>144</v>
      </c>
      <c r="C15" s="106">
        <v>14747</v>
      </c>
    </row>
    <row r="16" spans="2:19" x14ac:dyDescent="0.25">
      <c r="B16" s="231" t="s">
        <v>145</v>
      </c>
      <c r="C16" s="104">
        <v>9324</v>
      </c>
    </row>
    <row r="17" spans="2:3" x14ac:dyDescent="0.25">
      <c r="B17" s="231" t="s">
        <v>146</v>
      </c>
      <c r="C17" s="104">
        <v>2892</v>
      </c>
    </row>
    <row r="18" spans="2:3" x14ac:dyDescent="0.25">
      <c r="B18" s="231" t="s">
        <v>147</v>
      </c>
      <c r="C18" s="104">
        <v>494</v>
      </c>
    </row>
    <row r="19" spans="2:3" x14ac:dyDescent="0.25">
      <c r="B19" s="231" t="s">
        <v>42</v>
      </c>
      <c r="C19" s="104">
        <v>12216</v>
      </c>
    </row>
    <row r="20" spans="2:3" x14ac:dyDescent="0.25">
      <c r="B20" s="231" t="s">
        <v>148</v>
      </c>
      <c r="C20" s="190">
        <v>2.476851851851852E-3</v>
      </c>
    </row>
    <row r="21" spans="2:3" x14ac:dyDescent="0.25">
      <c r="B21" s="232" t="s">
        <v>149</v>
      </c>
      <c r="C21" s="190">
        <v>2.5347222222222221E-3</v>
      </c>
    </row>
    <row r="22" spans="2:3" x14ac:dyDescent="0.25">
      <c r="B22" s="231" t="s">
        <v>150</v>
      </c>
      <c r="C22" s="192">
        <v>0.92</v>
      </c>
    </row>
    <row r="23" spans="2:3" ht="15.75" thickBot="1" x14ac:dyDescent="0.3">
      <c r="B23" s="233" t="s">
        <v>151</v>
      </c>
      <c r="C23" s="193">
        <v>0.94</v>
      </c>
    </row>
  </sheetData>
  <mergeCells count="10">
    <mergeCell ref="B2:E2"/>
    <mergeCell ref="B4:E4"/>
    <mergeCell ref="B5:E5"/>
    <mergeCell ref="B6:E6"/>
    <mergeCell ref="B7:E7"/>
    <mergeCell ref="B12:E12"/>
    <mergeCell ref="B8:E8"/>
    <mergeCell ref="B9:E9"/>
    <mergeCell ref="B10:E10"/>
    <mergeCell ref="B11:E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B1:I64"/>
  <sheetViews>
    <sheetView workbookViewId="0">
      <selection activeCell="G25" sqref="G25"/>
    </sheetView>
  </sheetViews>
  <sheetFormatPr baseColWidth="10" defaultRowHeight="15" x14ac:dyDescent="0.25"/>
  <cols>
    <col min="1" max="1" width="2.42578125" customWidth="1"/>
    <col min="2" max="2" width="47.42578125" customWidth="1"/>
    <col min="4" max="4" width="14.5703125" customWidth="1"/>
    <col min="7" max="7" width="32" customWidth="1"/>
  </cols>
  <sheetData>
    <row r="1" spans="2:5" ht="15.75" thickBot="1" x14ac:dyDescent="0.3">
      <c r="B1" s="239" t="s">
        <v>266</v>
      </c>
    </row>
    <row r="2" spans="2:5" ht="9.75" customHeight="1" thickBot="1" x14ac:dyDescent="0.3"/>
    <row r="3" spans="2:5" s="87" customFormat="1" ht="37.5" customHeight="1" thickBot="1" x14ac:dyDescent="0.25">
      <c r="B3" s="84" t="s">
        <v>231</v>
      </c>
      <c r="C3" s="85" t="s">
        <v>119</v>
      </c>
      <c r="D3" s="86" t="s">
        <v>129</v>
      </c>
    </row>
    <row r="4" spans="2:5" x14ac:dyDescent="0.25">
      <c r="B4" s="23" t="s">
        <v>67</v>
      </c>
      <c r="C4" s="8">
        <v>10033</v>
      </c>
      <c r="D4" s="92">
        <v>7.5231481481481482E-4</v>
      </c>
      <c r="E4" s="88"/>
    </row>
    <row r="5" spans="2:5" ht="20.100000000000001" customHeight="1" x14ac:dyDescent="0.25">
      <c r="B5" s="15" t="s">
        <v>57</v>
      </c>
      <c r="C5" s="12">
        <v>458</v>
      </c>
      <c r="D5" s="90">
        <v>5.9837962962962961E-3</v>
      </c>
      <c r="E5" s="89"/>
    </row>
    <row r="6" spans="2:5" ht="20.100000000000001" customHeight="1" x14ac:dyDescent="0.25">
      <c r="B6" s="15" t="s">
        <v>55</v>
      </c>
      <c r="C6" s="12">
        <v>489</v>
      </c>
      <c r="D6" s="90">
        <v>4.2824074074074075E-3</v>
      </c>
      <c r="E6" s="89"/>
    </row>
    <row r="7" spans="2:5" ht="20.100000000000001" customHeight="1" x14ac:dyDescent="0.25">
      <c r="B7" s="15" t="s">
        <v>50</v>
      </c>
      <c r="C7" s="12">
        <v>2729</v>
      </c>
      <c r="D7" s="90">
        <v>6.7013888888888887E-3</v>
      </c>
      <c r="E7" s="89"/>
    </row>
    <row r="8" spans="2:5" x14ac:dyDescent="0.25">
      <c r="B8" s="15" t="s">
        <v>118</v>
      </c>
      <c r="C8" s="12">
        <v>273</v>
      </c>
      <c r="D8" s="90">
        <v>5.9027777777777776E-3</v>
      </c>
    </row>
    <row r="9" spans="2:5" ht="15.75" thickBot="1" x14ac:dyDescent="0.3">
      <c r="B9" s="18" t="s">
        <v>205</v>
      </c>
      <c r="C9" s="19">
        <v>47</v>
      </c>
      <c r="D9" s="91">
        <v>2.5694444444444445E-3</v>
      </c>
    </row>
    <row r="10" spans="2:5" s="87" customFormat="1" ht="40.5" customHeight="1" thickBot="1" x14ac:dyDescent="0.25">
      <c r="B10" s="94" t="s">
        <v>232</v>
      </c>
      <c r="C10" s="270" t="s">
        <v>119</v>
      </c>
      <c r="D10" s="271" t="s">
        <v>129</v>
      </c>
    </row>
    <row r="11" spans="2:5" x14ac:dyDescent="0.25">
      <c r="B11" s="23" t="s">
        <v>66</v>
      </c>
      <c r="C11" s="8">
        <v>43</v>
      </c>
      <c r="D11" s="92">
        <v>7.1759259259259259E-4</v>
      </c>
      <c r="E11" s="88"/>
    </row>
    <row r="12" spans="2:5" x14ac:dyDescent="0.25">
      <c r="B12" s="15" t="s">
        <v>51</v>
      </c>
      <c r="C12" s="12">
        <v>11</v>
      </c>
      <c r="D12" s="90">
        <v>4.2708333333333331E-3</v>
      </c>
      <c r="E12" s="89"/>
    </row>
    <row r="13" spans="2:5" x14ac:dyDescent="0.25">
      <c r="B13" s="15" t="s">
        <v>52</v>
      </c>
      <c r="C13" s="12">
        <v>653</v>
      </c>
      <c r="D13" s="90">
        <v>1.6087962962962963E-3</v>
      </c>
      <c r="E13" s="89"/>
    </row>
    <row r="14" spans="2:5" x14ac:dyDescent="0.25">
      <c r="B14" s="15" t="s">
        <v>60</v>
      </c>
      <c r="C14" s="12">
        <v>28</v>
      </c>
      <c r="D14" s="90">
        <v>1.8749999999999999E-3</v>
      </c>
      <c r="E14" s="89"/>
    </row>
    <row r="15" spans="2:5" ht="20.100000000000001" customHeight="1" thickBot="1" x14ac:dyDescent="0.3">
      <c r="B15" s="18" t="s">
        <v>54</v>
      </c>
      <c r="C15" s="19">
        <v>4</v>
      </c>
      <c r="D15" s="91">
        <v>3.6574074074074074E-3</v>
      </c>
    </row>
    <row r="16" spans="2:5" s="87" customFormat="1" ht="40.5" customHeight="1" thickBot="1" x14ac:dyDescent="0.25">
      <c r="B16" s="94" t="s">
        <v>120</v>
      </c>
      <c r="C16" s="270" t="s">
        <v>119</v>
      </c>
      <c r="D16" s="271" t="s">
        <v>129</v>
      </c>
    </row>
    <row r="17" spans="2:9" x14ac:dyDescent="0.25">
      <c r="B17" s="23" t="s">
        <v>201</v>
      </c>
      <c r="C17" s="8">
        <v>359</v>
      </c>
      <c r="D17" s="92">
        <v>4.0856481481481481E-3</v>
      </c>
      <c r="E17" s="89"/>
    </row>
    <row r="18" spans="2:9" x14ac:dyDescent="0.25">
      <c r="B18" s="15" t="s">
        <v>158</v>
      </c>
      <c r="C18" s="12">
        <v>85</v>
      </c>
      <c r="D18" s="90">
        <v>3.8194444444444446E-4</v>
      </c>
      <c r="E18" s="89"/>
    </row>
    <row r="19" spans="2:9" x14ac:dyDescent="0.25">
      <c r="B19" s="15" t="s">
        <v>58</v>
      </c>
      <c r="C19" s="12">
        <v>1586</v>
      </c>
      <c r="D19" s="90">
        <v>3.8194444444444443E-3</v>
      </c>
    </row>
    <row r="20" spans="2:9" ht="15.75" thickBot="1" x14ac:dyDescent="0.3">
      <c r="B20" s="18" t="s">
        <v>203</v>
      </c>
      <c r="C20" s="19">
        <v>48</v>
      </c>
      <c r="D20" s="91">
        <v>2.5115740740740741E-3</v>
      </c>
    </row>
    <row r="21" spans="2:9" s="87" customFormat="1" ht="39" thickBot="1" x14ac:dyDescent="0.25">
      <c r="B21" s="94" t="s">
        <v>121</v>
      </c>
      <c r="C21" s="270" t="s">
        <v>119</v>
      </c>
      <c r="D21" s="271" t="s">
        <v>129</v>
      </c>
    </row>
    <row r="22" spans="2:9" x14ac:dyDescent="0.25">
      <c r="B22" s="23" t="s">
        <v>65</v>
      </c>
      <c r="C22" s="8">
        <v>4731</v>
      </c>
      <c r="D22" s="92">
        <v>3.4837962962962965E-3</v>
      </c>
      <c r="E22" s="89"/>
      <c r="I22" s="35"/>
    </row>
    <row r="23" spans="2:9" ht="15.75" customHeight="1" x14ac:dyDescent="0.25">
      <c r="B23" s="15" t="s">
        <v>56</v>
      </c>
      <c r="C23" s="12">
        <v>231</v>
      </c>
      <c r="D23" s="90">
        <v>1.1111111111111111E-3</v>
      </c>
    </row>
    <row r="24" spans="2:9" x14ac:dyDescent="0.25">
      <c r="B24" s="15" t="s">
        <v>73</v>
      </c>
      <c r="C24" s="12">
        <v>126</v>
      </c>
      <c r="D24" s="90">
        <v>2.2337962962962962E-3</v>
      </c>
      <c r="I24" s="35"/>
    </row>
    <row r="25" spans="2:9" x14ac:dyDescent="0.25">
      <c r="B25" s="15" t="s">
        <v>71</v>
      </c>
      <c r="C25" s="12">
        <v>51</v>
      </c>
      <c r="D25" s="90">
        <v>1.3275462962962963E-2</v>
      </c>
    </row>
    <row r="26" spans="2:9" x14ac:dyDescent="0.25">
      <c r="B26" s="15" t="s">
        <v>157</v>
      </c>
      <c r="C26" s="12">
        <v>2117</v>
      </c>
      <c r="D26" s="90">
        <v>4.4791666666666669E-3</v>
      </c>
      <c r="I26" s="35"/>
    </row>
    <row r="27" spans="2:9" x14ac:dyDescent="0.25">
      <c r="B27" s="15" t="s">
        <v>62</v>
      </c>
      <c r="C27" s="12">
        <v>803</v>
      </c>
      <c r="D27" s="90">
        <v>2.0949074074074073E-3</v>
      </c>
    </row>
    <row r="28" spans="2:9" x14ac:dyDescent="0.25">
      <c r="B28" s="15" t="s">
        <v>85</v>
      </c>
      <c r="C28" s="12">
        <v>13</v>
      </c>
      <c r="D28" s="90">
        <v>6.3657407407407404E-3</v>
      </c>
    </row>
    <row r="29" spans="2:9" x14ac:dyDescent="0.25">
      <c r="B29" s="15" t="s">
        <v>200</v>
      </c>
      <c r="C29" s="12">
        <v>267</v>
      </c>
      <c r="D29" s="90">
        <v>2.0138888888888888E-3</v>
      </c>
    </row>
    <row r="30" spans="2:9" x14ac:dyDescent="0.25">
      <c r="B30" s="15" t="s">
        <v>199</v>
      </c>
      <c r="C30" s="12">
        <v>183</v>
      </c>
      <c r="D30" s="90">
        <v>1.4814814814814814E-3</v>
      </c>
    </row>
    <row r="31" spans="2:9" x14ac:dyDescent="0.25">
      <c r="B31" s="15" t="s">
        <v>224</v>
      </c>
      <c r="C31" s="12">
        <v>7</v>
      </c>
      <c r="D31" s="90">
        <v>1.1273148148148148E-2</v>
      </c>
    </row>
    <row r="32" spans="2:9" ht="15.75" thickBot="1" x14ac:dyDescent="0.3">
      <c r="B32" s="18" t="s">
        <v>70</v>
      </c>
      <c r="C32" s="19">
        <v>4994</v>
      </c>
      <c r="D32" s="91">
        <v>4.0046296296296297E-3</v>
      </c>
    </row>
    <row r="33" spans="2:5" s="87" customFormat="1" ht="39" thickBot="1" x14ac:dyDescent="0.25">
      <c r="B33" s="94" t="s">
        <v>123</v>
      </c>
      <c r="C33" s="270" t="s">
        <v>119</v>
      </c>
      <c r="D33" s="271" t="s">
        <v>129</v>
      </c>
    </row>
    <row r="34" spans="2:5" x14ac:dyDescent="0.25">
      <c r="B34" s="23" t="s">
        <v>61</v>
      </c>
      <c r="C34" s="8">
        <v>254</v>
      </c>
      <c r="D34" s="92">
        <v>6.3773148148148148E-3</v>
      </c>
      <c r="E34" s="89"/>
    </row>
    <row r="35" spans="2:5" x14ac:dyDescent="0.25">
      <c r="B35" s="15" t="s">
        <v>202</v>
      </c>
      <c r="C35" s="12">
        <v>16</v>
      </c>
      <c r="D35" s="90">
        <v>4.0509259259259257E-3</v>
      </c>
      <c r="E35" s="89"/>
    </row>
    <row r="36" spans="2:5" x14ac:dyDescent="0.25">
      <c r="B36" s="15" t="s">
        <v>156</v>
      </c>
      <c r="C36" s="12">
        <v>54</v>
      </c>
      <c r="D36" s="90">
        <v>5.7407407407407407E-3</v>
      </c>
      <c r="E36" s="89"/>
    </row>
    <row r="37" spans="2:5" ht="15.75" thickBot="1" x14ac:dyDescent="0.3">
      <c r="B37" s="18" t="s">
        <v>204</v>
      </c>
      <c r="C37" s="19">
        <v>175</v>
      </c>
      <c r="D37" s="91">
        <v>5.5092592592592589E-3</v>
      </c>
      <c r="E37" s="89"/>
    </row>
    <row r="38" spans="2:5" s="87" customFormat="1" ht="39" thickBot="1" x14ac:dyDescent="0.25">
      <c r="B38" s="94" t="s">
        <v>130</v>
      </c>
      <c r="C38" s="270" t="s">
        <v>119</v>
      </c>
      <c r="D38" s="271" t="s">
        <v>129</v>
      </c>
    </row>
    <row r="39" spans="2:5" x14ac:dyDescent="0.25">
      <c r="B39" s="23" t="s">
        <v>46</v>
      </c>
      <c r="C39" s="8">
        <v>307</v>
      </c>
      <c r="D39" s="92">
        <v>5.5555555555555558E-3</v>
      </c>
      <c r="E39" s="89"/>
    </row>
    <row r="40" spans="2:5" x14ac:dyDescent="0.25">
      <c r="B40" s="15" t="s">
        <v>159</v>
      </c>
      <c r="C40" s="12">
        <v>429</v>
      </c>
      <c r="D40" s="90">
        <v>6.7361111111111111E-3</v>
      </c>
      <c r="E40" s="89"/>
    </row>
    <row r="41" spans="2:5" x14ac:dyDescent="0.25">
      <c r="B41" s="15" t="s">
        <v>206</v>
      </c>
      <c r="C41" s="12">
        <v>369</v>
      </c>
      <c r="D41" s="90">
        <v>1.0046296296296296E-2</v>
      </c>
    </row>
    <row r="42" spans="2:5" ht="15.75" thickBot="1" x14ac:dyDescent="0.3">
      <c r="B42" s="18" t="s">
        <v>198</v>
      </c>
      <c r="C42" s="19">
        <v>592</v>
      </c>
      <c r="D42" s="91">
        <v>2.0023148148148148E-3</v>
      </c>
    </row>
    <row r="43" spans="2:5" s="87" customFormat="1" ht="39" thickBot="1" x14ac:dyDescent="0.25">
      <c r="B43" s="94" t="s">
        <v>124</v>
      </c>
      <c r="C43" s="270" t="s">
        <v>119</v>
      </c>
      <c r="D43" s="271" t="s">
        <v>129</v>
      </c>
    </row>
    <row r="44" spans="2:5" ht="15.75" thickBot="1" x14ac:dyDescent="0.3">
      <c r="B44" s="42" t="s">
        <v>69</v>
      </c>
      <c r="C44" s="58">
        <v>4</v>
      </c>
      <c r="D44" s="95">
        <v>3.4722222222222222E-5</v>
      </c>
      <c r="E44" s="89"/>
    </row>
    <row r="45" spans="2:5" s="87" customFormat="1" ht="39" thickBot="1" x14ac:dyDescent="0.25">
      <c r="B45" s="94" t="s">
        <v>125</v>
      </c>
      <c r="C45" s="270" t="s">
        <v>119</v>
      </c>
      <c r="D45" s="271" t="s">
        <v>129</v>
      </c>
    </row>
    <row r="46" spans="2:5" ht="15.75" thickBot="1" x14ac:dyDescent="0.3">
      <c r="B46" s="42" t="s">
        <v>63</v>
      </c>
      <c r="C46" s="58">
        <v>7</v>
      </c>
      <c r="D46" s="95">
        <v>3.3564814814814816E-3</v>
      </c>
      <c r="E46" s="89"/>
    </row>
    <row r="47" spans="2:5" s="87" customFormat="1" ht="39" thickBot="1" x14ac:dyDescent="0.25">
      <c r="B47" s="94" t="s">
        <v>117</v>
      </c>
      <c r="C47" s="270" t="s">
        <v>187</v>
      </c>
      <c r="D47" s="271" t="s">
        <v>129</v>
      </c>
    </row>
    <row r="48" spans="2:5" x14ac:dyDescent="0.25">
      <c r="B48" s="23" t="s">
        <v>49</v>
      </c>
      <c r="C48" s="8">
        <v>1127</v>
      </c>
      <c r="D48" s="92">
        <v>4.2013888888888891E-3</v>
      </c>
    </row>
    <row r="49" spans="2:4" x14ac:dyDescent="0.25">
      <c r="B49" s="15" t="s">
        <v>53</v>
      </c>
      <c r="C49" s="12">
        <v>1063</v>
      </c>
      <c r="D49" s="90">
        <v>3.1944444444444446E-3</v>
      </c>
    </row>
    <row r="50" spans="2:4" x14ac:dyDescent="0.25">
      <c r="B50" s="15" t="s">
        <v>59</v>
      </c>
      <c r="C50" s="12">
        <v>2</v>
      </c>
      <c r="D50" s="90">
        <v>4.6296296296296294E-5</v>
      </c>
    </row>
    <row r="51" spans="2:4" x14ac:dyDescent="0.25">
      <c r="B51" s="15" t="s">
        <v>64</v>
      </c>
      <c r="C51" s="12">
        <v>1</v>
      </c>
      <c r="D51" s="90">
        <v>7.8009259259259256E-3</v>
      </c>
    </row>
    <row r="52" spans="2:4" x14ac:dyDescent="0.25">
      <c r="B52" s="15" t="s">
        <v>72</v>
      </c>
      <c r="C52" s="12">
        <v>8</v>
      </c>
      <c r="D52" s="90">
        <v>3.2407407407407406E-4</v>
      </c>
    </row>
    <row r="53" spans="2:4" ht="15.75" thickBot="1" x14ac:dyDescent="0.3">
      <c r="B53" s="18" t="s">
        <v>48</v>
      </c>
      <c r="C53" s="19">
        <v>283</v>
      </c>
      <c r="D53" s="91">
        <v>5.1736111111111115E-3</v>
      </c>
    </row>
    <row r="54" spans="2:4" s="87" customFormat="1" ht="39" thickBot="1" x14ac:dyDescent="0.25">
      <c r="B54" s="94" t="s">
        <v>126</v>
      </c>
      <c r="C54" s="270" t="s">
        <v>119</v>
      </c>
      <c r="D54" s="271" t="s">
        <v>129</v>
      </c>
    </row>
    <row r="55" spans="2:4" x14ac:dyDescent="0.25">
      <c r="B55" s="23" t="s">
        <v>68</v>
      </c>
      <c r="C55" s="8">
        <v>157</v>
      </c>
      <c r="D55" s="92">
        <v>1.9907407407407408E-3</v>
      </c>
    </row>
    <row r="56" spans="2:4" ht="15.75" thickBot="1" x14ac:dyDescent="0.3">
      <c r="B56" s="18" t="s">
        <v>116</v>
      </c>
      <c r="C56" s="19">
        <v>183</v>
      </c>
      <c r="D56" s="91">
        <v>5.9259259259259256E-3</v>
      </c>
    </row>
    <row r="57" spans="2:4" s="87" customFormat="1" ht="39" thickBot="1" x14ac:dyDescent="0.25">
      <c r="B57" s="94" t="s">
        <v>127</v>
      </c>
      <c r="C57" s="270" t="s">
        <v>119</v>
      </c>
      <c r="D57" s="271" t="s">
        <v>129</v>
      </c>
    </row>
    <row r="58" spans="2:4" ht="15.75" thickBot="1" x14ac:dyDescent="0.3">
      <c r="B58" s="42" t="s">
        <v>155</v>
      </c>
      <c r="C58" s="58">
        <v>627</v>
      </c>
      <c r="D58" s="95">
        <v>2.2337962962962962E-3</v>
      </c>
    </row>
    <row r="59" spans="2:4" ht="39.75" thickBot="1" x14ac:dyDescent="0.3">
      <c r="B59" s="94" t="s">
        <v>209</v>
      </c>
      <c r="C59" s="270" t="s">
        <v>119</v>
      </c>
      <c r="D59" s="271" t="s">
        <v>129</v>
      </c>
    </row>
    <row r="60" spans="2:4" x14ac:dyDescent="0.25">
      <c r="B60" s="23" t="s">
        <v>262</v>
      </c>
      <c r="C60" s="8">
        <v>102</v>
      </c>
      <c r="D60" s="92">
        <v>5.4050925925925924E-3</v>
      </c>
    </row>
    <row r="61" spans="2:4" x14ac:dyDescent="0.25">
      <c r="B61" s="15" t="s">
        <v>261</v>
      </c>
      <c r="C61" s="12">
        <v>31</v>
      </c>
      <c r="D61" s="90">
        <v>2.4652777777777776E-3</v>
      </c>
    </row>
    <row r="62" spans="2:4" ht="15.75" thickBot="1" x14ac:dyDescent="0.3">
      <c r="B62" s="18" t="s">
        <v>197</v>
      </c>
      <c r="C62" s="19">
        <v>13</v>
      </c>
      <c r="D62" s="91">
        <v>2.4537037037037036E-3</v>
      </c>
    </row>
    <row r="63" spans="2:4" s="87" customFormat="1" ht="12.75" x14ac:dyDescent="0.2">
      <c r="B63" s="225"/>
      <c r="C63" s="226"/>
      <c r="D63" s="226"/>
    </row>
    <row r="64" spans="2:4" x14ac:dyDescent="0.25">
      <c r="D64" s="3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Canals d'atenció </vt:lpstr>
      <vt:lpstr>Comparativa tramit per canals</vt:lpstr>
      <vt:lpstr>Comparativa tipus cues i Tràmit</vt:lpstr>
      <vt:lpstr>Per hores i cues</vt:lpstr>
      <vt:lpstr>per mesos i cues</vt:lpstr>
      <vt:lpstr>Tipus atenció telefònica</vt:lpstr>
      <vt:lpstr>Trucades ateses</vt:lpstr>
      <vt:lpstr>Dades CCenter</vt:lpstr>
      <vt:lpstr>per tràmits i departaments</vt:lpstr>
      <vt:lpstr>Via Oberta</vt:lpstr>
      <vt:lpstr>Volant en un clic</vt:lpstr>
      <vt:lpstr>Seu electrònica</vt:lpstr>
      <vt:lpstr>Comparativa Seu electrònica</vt:lpstr>
      <vt:lpstr>Comparativa Whatsapp</vt:lpstr>
      <vt:lpstr>Registre </vt:lpstr>
      <vt:lpstr>Registre per tipus entrada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Halimatou Diallo Mares</dc:creator>
  <cp:lastModifiedBy>Halimatou Diallo Mares</cp:lastModifiedBy>
  <cp:lastPrinted>2026-01-22T10:58:34Z</cp:lastPrinted>
  <dcterms:created xsi:type="dcterms:W3CDTF">2022-01-20T11:27:12Z</dcterms:created>
  <dcterms:modified xsi:type="dcterms:W3CDTF">2026-02-11T10:46:14Z</dcterms:modified>
</cp:coreProperties>
</file>